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8. - Pavilon 4 - 11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'28. - Pavilon 4 - 11'!$C$90:$K$245</definedName>
    <definedName name="_xlnm.Print_Area" localSheetId="1">'28. - Pavilon 4 - 11'!$C$4:$J$39,'28. - Pavilon 4 - 11'!$C$45:$J$72,'28. - Pavilon 4 - 11'!$C$78:$K$245</definedName>
    <definedName name="_xlnm.Print_Titles" localSheetId="1">'28. - Pavilon 4 - 11'!$90:$90</definedName>
    <definedName name="_xlnm.Print_Area" localSheetId="2">'Seznam figur'!$C$4:$G$28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3"/>
  <c r="BH163"/>
  <c r="BG163"/>
  <c r="BF163"/>
  <c r="T163"/>
  <c r="R163"/>
  <c r="P163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1" r="L50"/>
  <c r="AM50"/>
  <c r="AM49"/>
  <c r="L49"/>
  <c r="AM47"/>
  <c r="L47"/>
  <c r="L45"/>
  <c r="L44"/>
  <c i="2" r="BK244"/>
  <c r="J207"/>
  <c r="BK197"/>
  <c r="J185"/>
  <c r="J137"/>
  <c i="1" r="AS54"/>
  <c i="2" r="BK219"/>
  <c r="J199"/>
  <c r="BK179"/>
  <c r="J130"/>
  <c r="BK108"/>
  <c r="J98"/>
  <c r="BK229"/>
  <c r="J194"/>
  <c r="BK148"/>
  <c r="BK134"/>
  <c r="BK120"/>
  <c r="BK239"/>
  <c r="BK163"/>
  <c r="J123"/>
  <c r="J105"/>
  <c r="J219"/>
  <c r="J212"/>
  <c r="BK199"/>
  <c r="BK187"/>
  <c r="J176"/>
  <c r="J127"/>
  <c r="J239"/>
  <c r="J224"/>
  <c r="BK207"/>
  <c r="BK185"/>
  <c r="BK155"/>
  <c r="J115"/>
  <c r="J103"/>
  <c r="J234"/>
  <c r="BK210"/>
  <c r="BK169"/>
  <c r="J142"/>
  <c r="BK127"/>
  <c r="BK111"/>
  <c r="BK189"/>
  <c r="J145"/>
  <c r="BK103"/>
  <c r="BK214"/>
  <c r="J210"/>
  <c r="BK194"/>
  <c r="BK182"/>
  <c r="J169"/>
  <c r="J108"/>
  <c r="BK234"/>
  <c r="J217"/>
  <c r="J189"/>
  <c r="J163"/>
  <c r="J120"/>
  <c r="BK105"/>
  <c r="J95"/>
  <c r="J214"/>
  <c r="J155"/>
  <c r="BK145"/>
  <c r="BK130"/>
  <c r="J118"/>
  <c r="J202"/>
  <c r="J182"/>
  <c r="BK142"/>
  <c r="BK115"/>
  <c r="BK95"/>
  <c r="BK217"/>
  <c r="BK202"/>
  <c r="J191"/>
  <c r="J179"/>
  <c r="J134"/>
  <c r="BK101"/>
  <c r="J229"/>
  <c r="BK212"/>
  <c r="J197"/>
  <c r="BK176"/>
  <c r="J152"/>
  <c r="J111"/>
  <c r="J101"/>
  <c r="BK224"/>
  <c r="BK191"/>
  <c r="BK152"/>
  <c r="BK137"/>
  <c r="BK123"/>
  <c r="J244"/>
  <c r="J187"/>
  <c r="J148"/>
  <c r="BK118"/>
  <c r="BK98"/>
  <c l="1" r="BK100"/>
  <c r="J100"/>
  <c r="J63"/>
  <c r="R100"/>
  <c r="T114"/>
  <c r="R144"/>
  <c r="P178"/>
  <c r="BK193"/>
  <c r="J193"/>
  <c r="J69"/>
  <c r="R193"/>
  <c r="T201"/>
  <c r="P94"/>
  <c r="P93"/>
  <c r="T94"/>
  <c r="T93"/>
  <c r="P100"/>
  <c r="BK114"/>
  <c r="J114"/>
  <c r="J66"/>
  <c r="R114"/>
  <c r="P144"/>
  <c r="BK178"/>
  <c r="J178"/>
  <c r="J68"/>
  <c r="R178"/>
  <c r="T193"/>
  <c r="R201"/>
  <c r="R209"/>
  <c r="BK94"/>
  <c r="BK93"/>
  <c r="R94"/>
  <c r="R93"/>
  <c r="R92"/>
  <c r="T100"/>
  <c r="P114"/>
  <c r="BK144"/>
  <c r="J144"/>
  <c r="J67"/>
  <c r="T144"/>
  <c r="T178"/>
  <c r="P193"/>
  <c r="BK201"/>
  <c r="J201"/>
  <c r="J70"/>
  <c r="P201"/>
  <c r="BK209"/>
  <c r="J209"/>
  <c r="J71"/>
  <c r="P209"/>
  <c r="T209"/>
  <c r="E48"/>
  <c r="J52"/>
  <c r="F88"/>
  <c r="BE101"/>
  <c r="BE108"/>
  <c r="BE127"/>
  <c r="BE130"/>
  <c r="BE169"/>
  <c r="BE176"/>
  <c r="BE197"/>
  <c r="BE202"/>
  <c r="BE207"/>
  <c r="BE212"/>
  <c r="BE217"/>
  <c r="BE219"/>
  <c r="BE244"/>
  <c r="BE95"/>
  <c r="BE105"/>
  <c r="BE148"/>
  <c r="BE182"/>
  <c r="BE210"/>
  <c r="BE214"/>
  <c r="BE229"/>
  <c r="BE239"/>
  <c r="BE98"/>
  <c r="BE123"/>
  <c r="BE134"/>
  <c r="BE163"/>
  <c r="BE179"/>
  <c r="BE189"/>
  <c r="BE191"/>
  <c r="BE194"/>
  <c r="BE199"/>
  <c r="BK110"/>
  <c r="J110"/>
  <c r="J64"/>
  <c r="BE103"/>
  <c r="BE111"/>
  <c r="BE115"/>
  <c r="BE118"/>
  <c r="BE120"/>
  <c r="BE137"/>
  <c r="BE142"/>
  <c r="BE145"/>
  <c r="BE152"/>
  <c r="BE155"/>
  <c r="BE185"/>
  <c r="BE187"/>
  <c r="BE224"/>
  <c r="BE234"/>
  <c r="F36"/>
  <c i="1" r="BC55"/>
  <c r="BC54"/>
  <c r="W32"/>
  <c i="2" r="F37"/>
  <c i="1" r="BD55"/>
  <c r="BD54"/>
  <c r="W33"/>
  <c i="2" r="F34"/>
  <c i="1" r="BA55"/>
  <c r="BA54"/>
  <c r="W30"/>
  <c i="2" r="F35"/>
  <c i="1" r="BB55"/>
  <c r="BB54"/>
  <c r="W31"/>
  <c i="2" r="J34"/>
  <c i="1" r="AW55"/>
  <c i="2" l="1" r="P113"/>
  <c r="BK92"/>
  <c r="J92"/>
  <c r="J60"/>
  <c r="R113"/>
  <c r="R91"/>
  <c r="T92"/>
  <c r="P92"/>
  <c r="P91"/>
  <c i="1" r="AU55"/>
  <c i="2" r="T113"/>
  <c r="J93"/>
  <c r="J61"/>
  <c r="J94"/>
  <c r="J62"/>
  <c r="BK113"/>
  <c r="J113"/>
  <c r="J65"/>
  <c i="1" r="AX54"/>
  <c r="AY54"/>
  <c i="2" r="J33"/>
  <c i="1" r="AV55"/>
  <c r="AT55"/>
  <c r="AW54"/>
  <c r="AK30"/>
  <c i="2" r="F33"/>
  <c i="1" r="AZ55"/>
  <c r="AZ54"/>
  <c r="AV54"/>
  <c r="AK29"/>
  <c r="AU54"/>
  <c i="2" l="1" r="T91"/>
  <c r="BK91"/>
  <c r="J91"/>
  <c r="J59"/>
  <c i="1" r="AT54"/>
  <c r="W29"/>
  <c i="2" l="1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<sst xmlns="http://schemas.openxmlformats.org/spreadsheetml/2006/main">
  <si>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</si>
  <si>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</si>
  <si>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</si>
  <si>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</si>
  <si>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</si>
  <si>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</si>
  <si>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</si>
  <si>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</si>
  <si>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</si>
  <si>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</si>
  <si>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</si>
  <si>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</si>
  <si>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</si>
  <si>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</si>
  <si>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</si>
  <si>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</si>
  <si>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</si>
  <si>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</si>
  <si>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</si>
  <si>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</si>
  <si>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</si>
  <si>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</si>
  <si>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</si>
  <si>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</si>
  <si>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</si>
  <si>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</si>
  <si>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</si>
  <si>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</si>
  <si>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</si>
  <si>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</si>
  <si>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</si>
  <si>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</si>
  <si>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</si>
  <si>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</si>
  <si>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</si>
  <si>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</si>
  <si>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</si>
  <si>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</si>
  <si>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</si>
  <si>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</si>
  <si>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</si>
  <si>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</si>
  <si>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</si>
  <si>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</si>
  <si>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</si>
  <si>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</si>
  <si>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</si>
  <si>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</si>
  <si>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</si>
  <si>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</si>
  <si>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</si>
  <si>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</si>
  <si>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</si>
  <si>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</si>
  <si>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</si>
  <si>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</si>
  <si>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</si>
  <si>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</si>
  <si>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</si>
  <si>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</si>
  <si>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</si>
  <si>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</si>
  <si>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</si>
  <si>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</si>
  <si>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</si>
  <si>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</si>
  <si>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</si>
  <si>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</si>
  <si>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</si>
  <si>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</si>
  <si>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</si>
  <si>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</si>
  <si>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</si>
  <si>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</si>
  <si>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</si>
  <si>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</si>
  <si>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</si>
  <si>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28.</t>
  </si>
  <si>
    <t>Pavilon 4 - 11</t>
  </si>
  <si>
    <t>STA</t>
  </si>
  <si>
    <t>1</t>
  </si>
  <si>
    <t>{6f344ce8-19fa-4f42-8769-ce56fef1cc2e}</t>
  </si>
  <si>
    <t>2</t>
  </si>
  <si>
    <t>STR</t>
  </si>
  <si>
    <t>M2</t>
  </si>
  <si>
    <t>305,37</t>
  </si>
  <si>
    <t>OBVOD</t>
  </si>
  <si>
    <t>M</t>
  </si>
  <si>
    <t>78,88</t>
  </si>
  <si>
    <t>KRYCÍ LIST SOUPISU PRACÍ</t>
  </si>
  <si>
    <t>Objekt:</t>
  </si>
  <si>
    <t>28. - Pavilon 4 - 11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</si>
  <si>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</si>
  <si>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</si>
  <si>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</si>
  <si>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</si>
  <si>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</si>
  <si>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</si>
  <si>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</si>
  <si>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</si>
  <si>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</si>
  <si>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</si>
  <si>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</si>
  <si>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</si>
  <si>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</si>
  <si>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</si>
  <si>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</si>
  <si>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</si>
  <si>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</si>
  <si>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</si>
  <si>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</si>
  <si>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</si>
  <si>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</si>
  <si>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</si>
  <si>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</si>
  <si>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</si>
  <si>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</si>
  <si>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</si>
  <si>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</si>
  <si>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</si>
  <si>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</si>
  <si>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</si>
  <si>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</si>
  <si>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</si>
  <si>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</si>
  <si>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</si>
  <si>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</si>
  <si>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</si>
  <si>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</si>
  <si>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</si>
  <si>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</si>
  <si>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</si>
  <si>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</si>
  <si>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</si>
  <si>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</si>
  <si>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-375103666</t>
  </si>
  <si>
    <t>PP</t>
  </si>
  <si>
    <t>Kotvy chemické s vyvrtáním otvoru do betonu, železobetonu nebo tvrdého kamene tmel, velikost M 8, hloubka 80 mm</t>
  </si>
  <si>
    <t>VV</t>
  </si>
  <si>
    <t>1*4"střešní vpusti</t>
  </si>
  <si>
    <t>953965111</t>
  </si>
  <si>
    <t>Kotevní šroub pro chemické kotvy M 8 dl 110 mm</t>
  </si>
  <si>
    <t>-1871314737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</si>
  <si>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</si>
  <si>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</si>
  <si>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</si>
  <si>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</si>
  <si>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</si>
  <si>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</si>
  <si>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-391350593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</si>
  <si>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</si>
  <si>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</si>
  <si>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</si>
  <si>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-1550926940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</si>
  <si>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</si>
  <si>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</si>
  <si>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</si>
  <si>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</si>
  <si>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493450987</t>
  </si>
  <si>
    <t>Odvoz suti a vybouraných hmot na skládku nebo meziskládku se složením, na vzdálenost Příplatek k ceně za každý další i započatý 1 km přes 1 km</t>
  </si>
  <si>
    <t>0,769*19 'Přepočtené koeficientem množství</t>
  </si>
  <si>
    <t>6</t>
  </si>
  <si>
    <t>997013631</t>
  </si>
  <si>
    <t>Poplatek za uložení na skládce (skládkovné) stavebního odpadu směsného kód odpadu 17 09 04</t>
  </si>
  <si>
    <t>721942867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</si>
  <si>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</si>
  <si>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</si>
  <si>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</si>
  <si>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</si>
  <si>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</si>
  <si>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</si>
  <si>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456788002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</si>
  <si>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</si>
  <si>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</si>
  <si>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</si>
  <si>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</si>
  <si>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</si>
  <si>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</si>
  <si>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</si>
  <si>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</si>
  <si>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</si>
  <si>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</si>
  <si>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</si>
  <si>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</si>
  <si>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</si>
  <si>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</si>
  <si>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</si>
  <si>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</si>
  <si>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</si>
  <si>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</si>
  <si>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</si>
  <si>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</si>
  <si>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</si>
  <si>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305,37"STŘECHA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</si>
  <si>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</si>
  <si>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</si>
  <si>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</si>
  <si>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</si>
  <si>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</si>
  <si>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STR+0,5*(OBVOD-4,5)</t>
  </si>
  <si>
    <t>342,56*1,1655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</si>
  <si>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</si>
  <si>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</si>
  <si>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</si>
  <si>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</si>
  <si>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</si>
  <si>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</si>
  <si>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62857003</t>
  </si>
  <si>
    <t>pás asfaltový natavitelný modifikovaný SBS tl 4,5mm s vložkou kombinovanou z různých materiálů a hrubozrnným břidličným posypem na horním povrchu</t>
  </si>
  <si>
    <t>53472734</t>
  </si>
  <si>
    <t>str+0,5*(OBVOD-4,5)</t>
  </si>
  <si>
    <t>14</t>
  </si>
  <si>
    <t>71283110R</t>
  </si>
  <si>
    <t>Provedení povlakové krytiny vytažením na konstrukce pásy samolepící</t>
  </si>
  <si>
    <t>vlastní položka</t>
  </si>
  <si>
    <t>-1485881729</t>
  </si>
  <si>
    <t>Provedení povlakové krytiny střech samostatným vytažením izolačního povlaku pásy na konstrukce převyšující úroveň střechy, pásy samolepící</t>
  </si>
  <si>
    <t>0,5*(OBVOD-4,5)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</si>
  <si>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</si>
  <si>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</si>
  <si>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</si>
  <si>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</si>
  <si>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78,88"OBVOD</t>
  </si>
  <si>
    <t>Mezisoučet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</si>
  <si>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</si>
  <si>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</si>
  <si>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</si>
  <si>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</si>
  <si>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</si>
  <si>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</si>
  <si>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</si>
  <si>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</si>
  <si>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</si>
  <si>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</si>
  <si>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</si>
  <si>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</si>
  <si>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</si>
  <si>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</si>
  <si>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</si>
  <si>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305,37*1,05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</si>
  <si>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</si>
  <si>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</si>
  <si>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</si>
  <si>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</si>
  <si>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</si>
  <si>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</si>
  <si>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</si>
  <si>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</si>
  <si>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</si>
  <si>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</si>
  <si>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</si>
  <si>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0,55*47</t>
  </si>
  <si>
    <t>0,4*47</t>
  </si>
  <si>
    <t>0,55*5,0</t>
  </si>
  <si>
    <t>0,75*5,0</t>
  </si>
  <si>
    <t>Součet</t>
  </si>
  <si>
    <t>28372309</t>
  </si>
  <si>
    <t>deska EPS 100 do plochých střech a podlah λ=0,037 tl 100mm</t>
  </si>
  <si>
    <t>-1555928203</t>
  </si>
  <si>
    <t>zateplení atiky</t>
  </si>
  <si>
    <t>0,55*(47+5)</t>
  </si>
  <si>
    <t>28,6*1,05 'Přepočtené koeficientem množství</t>
  </si>
  <si>
    <t>22</t>
  </si>
  <si>
    <t>28376105</t>
  </si>
  <si>
    <t>klín izolační z XPS spádový</t>
  </si>
  <si>
    <t>m3</t>
  </si>
  <si>
    <t>-121832009</t>
  </si>
  <si>
    <t>zateplení koruny atiky</t>
  </si>
  <si>
    <t>0,05*0,40*47</t>
  </si>
  <si>
    <t>0,05*0,75*5</t>
  </si>
  <si>
    <t>1,128*1,05 'Přepočtené koeficientem množství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</si>
  <si>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</si>
  <si>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</si>
  <si>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</si>
  <si>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</si>
  <si>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</si>
  <si>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</si>
  <si>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</si>
  <si>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</si>
  <si>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</si>
  <si>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</si>
  <si>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</si>
  <si>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778137634</t>
  </si>
  <si>
    <t>Potrubí z trub polyetylenových svařované odpadní (svislé) DN 100</t>
  </si>
  <si>
    <t xml:space="preserve">2*0,5"proslouzžení odpadu střešního vtoku </t>
  </si>
  <si>
    <t>25</t>
  </si>
  <si>
    <t>721173746</t>
  </si>
  <si>
    <t>Potrubí kanalizační z PE větrací DN 100</t>
  </si>
  <si>
    <t>-572333111</t>
  </si>
  <si>
    <t>Potrubí z trub polyetylenových svařované větrací DN 100</t>
  </si>
  <si>
    <t>6*0,8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</si>
  <si>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</si>
  <si>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</si>
  <si>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</si>
  <si>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</si>
  <si>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</si>
  <si>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</si>
  <si>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</si>
  <si>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</si>
  <si>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</si>
  <si>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</si>
  <si>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</si>
  <si>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</si>
  <si>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</si>
  <si>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846896472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</si>
  <si>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</si>
  <si>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</si>
  <si>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</si>
  <si>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</si>
  <si>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</si>
  <si>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</si>
  <si>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</si>
  <si>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</si>
  <si>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</si>
  <si>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</si>
  <si>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</si>
  <si>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</si>
  <si>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>73,75"délku hromosvodu přeměřit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</si>
  <si>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</si>
  <si>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</si>
  <si>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</si>
  <si>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</si>
  <si>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</si>
  <si>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</si>
  <si>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</si>
  <si>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</si>
  <si>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</si>
  <si>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</si>
  <si>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</si>
  <si>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</si>
  <si>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2111397116</t>
  </si>
  <si>
    <t>0,40*47</t>
  </si>
  <si>
    <t>0,75*5</t>
  </si>
  <si>
    <t>34</t>
  </si>
  <si>
    <t>998762103</t>
  </si>
  <si>
    <t>Přesun hmot tonážní pro kce tesařské v objektech v do 24 m</t>
  </si>
  <si>
    <t>-808311452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</si>
  <si>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</si>
  <si>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</si>
  <si>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</si>
  <si>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</si>
  <si>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764001811</t>
  </si>
  <si>
    <t>Demontáž dilatační lišty do suti</t>
  </si>
  <si>
    <t>-124172907</t>
  </si>
  <si>
    <t>Demontáž klempířských konstrukcí dilatační lišty do suti</t>
  </si>
  <si>
    <t>36</t>
  </si>
  <si>
    <t>764002801</t>
  </si>
  <si>
    <t>Demontáž závětrné lišty do suti</t>
  </si>
  <si>
    <t>1157887958</t>
  </si>
  <si>
    <t>Demontáž klempířských konstrukcí závětrné lišty do suti</t>
  </si>
  <si>
    <t>37</t>
  </si>
  <si>
    <t>764002841</t>
  </si>
  <si>
    <t>Demontáž oplechování horních ploch zdí a nadezdívek do suti</t>
  </si>
  <si>
    <t>-1642040329</t>
  </si>
  <si>
    <t>Demontáž klempířských konstrukcí oplechování horních ploch zdí a nadezdívek do suti</t>
  </si>
  <si>
    <t>47+5</t>
  </si>
  <si>
    <t>38</t>
  </si>
  <si>
    <t>764003801</t>
  </si>
  <si>
    <t>Demontáž lemování trub, konzol, držáků, ventilačních nástavců a jiných kusových prvků do suti</t>
  </si>
  <si>
    <t>-1456662363</t>
  </si>
  <si>
    <t>Demontáž klempířských konstrukcí lemování trub, konzol, držáků, ventilačních nástavců a ostatních kusových prvků do suti</t>
  </si>
  <si>
    <t>39</t>
  </si>
  <si>
    <t>76401162R</t>
  </si>
  <si>
    <t>Dilatační připojovací lišta z Pz s povrchovou úpravou včetně tmelení rš 250 mm</t>
  </si>
  <si>
    <t>1972033119</t>
  </si>
  <si>
    <t>Dilatační lišta z pozinkovaného plechu s povrchovou úpravou připojovací, včetně tmelení rš 250 mm</t>
  </si>
  <si>
    <t>3K</t>
  </si>
  <si>
    <t>40</t>
  </si>
  <si>
    <t>7640116R</t>
  </si>
  <si>
    <t>Ukončující lišta u atiky včetně výztuhy plechu z Pz s upraveným povrchem rš 650+255 mm</t>
  </si>
  <si>
    <t>1578086753</t>
  </si>
  <si>
    <t>2K</t>
  </si>
  <si>
    <t>4,5</t>
  </si>
  <si>
    <t>41</t>
  </si>
  <si>
    <t>76421460R</t>
  </si>
  <si>
    <t>Oplechování horních ploch a atik bez rohů z Pz s povrch úpravou mechanicky kotvené rš 550 mm</t>
  </si>
  <si>
    <t>-1791928060</t>
  </si>
  <si>
    <t>Oplechování horních ploch zdí a nadezdívek (atik) z pozinkovaného plechu s povrchovou úpravou mechanicky kotvené rš 550 mm</t>
  </si>
  <si>
    <t>1K</t>
  </si>
  <si>
    <t>47</t>
  </si>
  <si>
    <t>42</t>
  </si>
  <si>
    <t>764214611</t>
  </si>
  <si>
    <t>Oplechování horních ploch a atik bez rohů z Pz s povrch úpravou mechanicky kotvené rš přes 800 mm</t>
  </si>
  <si>
    <t>722191047</t>
  </si>
  <si>
    <t>Oplechování horních ploch zdí a nadezdívek (atik) z pozinkovaného plechu s povrchovou úpravou mechanicky kotvené přes rš 800 mm</t>
  </si>
  <si>
    <t>4K</t>
  </si>
  <si>
    <t>0,9*5,0</t>
  </si>
  <si>
    <t>43</t>
  </si>
  <si>
    <t>764316603</t>
  </si>
  <si>
    <t>Lemování ventilačních nástavců z Pz s povrch úpravou na prejzové nebo vlnité krytině D do 150 mm</t>
  </si>
  <si>
    <t>1853472720</t>
  </si>
  <si>
    <t>Lemování ventilačních nástavců z pozinkovaného plechu s povrchovou úpravou výšky do 1000 mm, se stříškou střech s krytinou prejzovou nebo vlnitou, průměru přes 100 do 150 mm</t>
  </si>
  <si>
    <t>5K</t>
  </si>
  <si>
    <t>44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</si>
  <si>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</si>
  <si>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</si>
  <si>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</si>
  <si>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</si>
  <si>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</si>
  <si>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</si>
  <si>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28.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</si>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</sst>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'28. - Pavilon 4 - 11'!J30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'28. - Pavilon 4 - 11'!P91</f>
        <v>0</v>
      </c>
      <c r="AV55" s="122">
        <f>'28. - Pavilon 4 - 11'!J33</f>
        <v>0</v>
      </c>
      <c r="AW55" s="122">
        <f>'28. - Pavilon 4 - 11'!J34</f>
        <v>0</v>
      </c>
      <c r="AX55" s="122">
        <f>'28. - Pavilon 4 - 11'!J35</f>
        <v>0</v>
      </c>
      <c r="AY55" s="122">
        <f>'28. - Pavilon 4 - 11'!J36</f>
        <v>0</v>
      </c>
      <c r="AZ55" s="122">
        <f>'28. - Pavilon 4 - 11'!F33</f>
        <v>0</v>
      </c>
      <c r="BA55" s="122">
        <f>'28. - Pavilon 4 - 11'!F34</f>
        <v>0</v>
      </c>
      <c r="BB55" s="122">
        <f>'28. - Pavilon 4 - 11'!F35</f>
        <v>0</v>
      </c>
      <c r="BC55" s="122">
        <f>'28. - Pavilon 4 - 11'!F36</f>
        <v>0</v>
      </c>
      <c r="BD55" s="124">
        <f>'28. - Pavilon 4 - 11'!F37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j9DlP/vehWIMfgjSLytYcYV8nAk95Mf55AoVUcRhDOFOuWi6S0geQthV76fMQJ/bs7Ly9wvB4gZyDGgQiLF6MQ==" hashValue="J7ps6y3bqLz68lWUJH6BCWHLFy7OrNkIy92V6o/VDBZA/61r9ea39n4FN89li9OiG44fblHl/6b3tCcxnQOxl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8. - Pavilon 4 - 1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ROUND(J91,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ROUND((SUM(BE91:BE245)),  2)</f>
        <v>0</v>
      </c>
      <c r="G33" s="40"/>
      <c r="H33" s="40"/>
      <c r="I33" s="147">
        <v>0.20999999999999999</v>
      </c>
      <c r="J33" s="146">
        <f>ROUND(((SUM(BE91:BE245))*I33),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ROUND((SUM(BF91:BF245)),  2)</f>
        <v>0</v>
      </c>
      <c r="G34" s="40"/>
      <c r="H34" s="40"/>
      <c r="I34" s="147">
        <v>0.14999999999999999</v>
      </c>
      <c r="J34" s="146">
        <f>ROUND(((SUM(BF91:BF245))*I34),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ROUND((SUM(BG91:BG245)),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ROUND((SUM(BH91:BH245)),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ROUND((SUM(BI91:BI245)),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28. - Pavilon 4 - 11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J193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J201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J209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3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59" t="str">
        <f>E7</f>
        <v>SPŠ dopravní Plzeň – výměna střešní krytiny</v>
      </c>
      <c r="F81" s="34"/>
      <c r="G81" s="34"/>
      <c r="H81" s="34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28. - Pavilon 4 - 11</v>
      </c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Karlovarská 99, Plzeň</v>
      </c>
      <c r="G85" s="42"/>
      <c r="H85" s="42"/>
      <c r="I85" s="34" t="s">
        <v>23</v>
      </c>
      <c r="J85" s="74" t="str">
        <f>IF(J12="","",J12)</f>
        <v>20. 1. 2021</v>
      </c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Střední průmyslová škola dopravní, Plzeň</v>
      </c>
      <c r="G87" s="42"/>
      <c r="H87" s="42"/>
      <c r="I87" s="34" t="s">
        <v>31</v>
      </c>
      <c r="J87" s="38" t="str">
        <f>E21</f>
        <v>PLANSTAV a.s.</v>
      </c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Michal Jirka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6"/>
      <c r="B90" s="177"/>
      <c r="C90" s="178" t="s">
        <v>109</v>
      </c>
      <c r="D90" s="179" t="s">
        <v>57</v>
      </c>
      <c r="E90" s="179" t="s">
        <v>53</v>
      </c>
      <c r="F90" s="179" t="s">
        <v>54</v>
      </c>
      <c r="G90" s="179" t="s">
        <v>110</v>
      </c>
      <c r="H90" s="179" t="s">
        <v>111</v>
      </c>
      <c r="I90" s="179" t="s">
        <v>112</v>
      </c>
      <c r="J90" s="179" t="s">
        <v>94</v>
      </c>
      <c r="K90" s="180" t="s">
        <v>113</v>
      </c>
      <c r="L90" s="181"/>
      <c r="M90" s="94" t="s">
        <v>19</v>
      </c>
      <c r="N90" s="95" t="s">
        <v>42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2">
        <f>BK91</f>
        <v>0</v>
      </c>
      <c r="K91" s="42"/>
      <c r="L91" s="46"/>
      <c r="M91" s="97"/>
      <c r="N91" s="183"/>
      <c r="O91" s="98"/>
      <c r="P91" s="184">
        <f>P92+P113</f>
        <v>0</v>
      </c>
      <c r="Q91" s="98"/>
      <c r="R91" s="184">
        <f>R92+R113</f>
        <v>6.6742471000000014</v>
      </c>
      <c r="S91" s="98"/>
      <c r="T91" s="185">
        <f>T92+T113</f>
        <v>0.76917000000000002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95</v>
      </c>
      <c r="BK91" s="186">
        <f>BK92+BK113</f>
        <v>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121</v>
      </c>
      <c r="F92" s="190" t="s">
        <v>122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P93+P100+P110</f>
        <v>0</v>
      </c>
      <c r="Q92" s="195"/>
      <c r="R92" s="196">
        <f>R93+R100+R110</f>
        <v>0.00044000000000000002</v>
      </c>
      <c r="S92" s="195"/>
      <c r="T92" s="197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72</v>
      </c>
      <c r="AY92" s="198" t="s">
        <v>123</v>
      </c>
      <c r="BK92" s="200">
        <f>BK93+BK100+BK110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124</v>
      </c>
      <c r="F93" s="201" t="s">
        <v>125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P94</f>
        <v>0</v>
      </c>
      <c r="Q93" s="195"/>
      <c r="R93" s="196">
        <f>R94</f>
        <v>0.00044000000000000002</v>
      </c>
      <c r="S93" s="195"/>
      <c r="T93" s="19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123</v>
      </c>
      <c r="BK93" s="200">
        <f>BK94</f>
        <v>0</v>
      </c>
    </row>
    <row r="94" s="12" customFormat="1" ht="20.88" customHeight="1">
      <c r="A94" s="12"/>
      <c r="B94" s="187"/>
      <c r="C94" s="188"/>
      <c r="D94" s="189" t="s">
        <v>71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SUM(P95:P99)</f>
        <v>0</v>
      </c>
      <c r="Q94" s="195"/>
      <c r="R94" s="196">
        <f>SUM(R95:R99)</f>
        <v>0.00044000000000000002</v>
      </c>
      <c r="S94" s="195"/>
      <c r="T94" s="197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82</v>
      </c>
      <c r="AY94" s="198" t="s">
        <v>123</v>
      </c>
      <c r="BK94" s="200">
        <f>SUM(BK95:BK99)</f>
        <v>0</v>
      </c>
    </row>
    <row r="95" s="2" customFormat="1" ht="16.5" customHeight="1">
      <c r="A95" s="40"/>
      <c r="B95" s="41"/>
      <c r="C95" s="203" t="s">
        <v>80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4</v>
      </c>
      <c r="I95" s="208"/>
      <c r="J95" s="209">
        <f>ROUND(I95*H95,2)</f>
        <v>0</v>
      </c>
      <c r="K95" s="205" t="s">
        <v>132</v>
      </c>
      <c r="L95" s="46"/>
      <c r="M95" s="210" t="s">
        <v>19</v>
      </c>
      <c r="N95" s="211" t="s">
        <v>43</v>
      </c>
      <c r="O95" s="86"/>
      <c r="P95" s="212">
        <f>O95*H95</f>
        <v>0</v>
      </c>
      <c r="Q95" s="212">
        <v>1.0000000000000001E-05</v>
      </c>
      <c r="R95" s="212">
        <f>Q95*H95</f>
        <v>4.0000000000000003E-05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133</v>
      </c>
      <c r="AT95" s="214" t="s">
        <v>128</v>
      </c>
      <c r="AU95" s="214" t="s">
        <v>134</v>
      </c>
      <c r="AY95" s="19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80</v>
      </c>
      <c r="BK95" s="215">
        <f>ROUND(I95*H95,2)</f>
        <v>0</v>
      </c>
      <c r="BL95" s="19" t="s">
        <v>133</v>
      </c>
      <c r="BM95" s="214" t="s">
        <v>135</v>
      </c>
    </row>
    <row r="96" s="2" customFormat="1">
      <c r="A96" s="40"/>
      <c r="B96" s="41"/>
      <c r="C96" s="42"/>
      <c r="D96" s="216" t="s">
        <v>136</v>
      </c>
      <c r="E96" s="42"/>
      <c r="F96" s="217" t="s">
        <v>137</v>
      </c>
      <c r="G96" s="42"/>
      <c r="H96" s="42"/>
      <c r="I96" s="218"/>
      <c r="J96" s="42"/>
      <c r="K96" s="42"/>
      <c r="L96" s="46"/>
      <c r="M96" s="219"/>
      <c r="N96" s="220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134</v>
      </c>
    </row>
    <row r="97" s="13" customFormat="1">
      <c r="A97" s="13"/>
      <c r="B97" s="221"/>
      <c r="C97" s="222"/>
      <c r="D97" s="216" t="s">
        <v>138</v>
      </c>
      <c r="E97" s="223" t="s">
        <v>19</v>
      </c>
      <c r="F97" s="224" t="s">
        <v>139</v>
      </c>
      <c r="G97" s="222"/>
      <c r="H97" s="225">
        <v>4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138</v>
      </c>
      <c r="AU97" s="231" t="s">
        <v>134</v>
      </c>
      <c r="AV97" s="13" t="s">
        <v>82</v>
      </c>
      <c r="AW97" s="13" t="s">
        <v>33</v>
      </c>
      <c r="AX97" s="13" t="s">
        <v>80</v>
      </c>
      <c r="AY97" s="231" t="s">
        <v>123</v>
      </c>
    </row>
    <row r="98" s="2" customFormat="1" ht="16.5" customHeight="1">
      <c r="A98" s="40"/>
      <c r="B98" s="41"/>
      <c r="C98" s="203" t="s">
        <v>82</v>
      </c>
      <c r="D98" s="203" t="s">
        <v>128</v>
      </c>
      <c r="E98" s="204" t="s">
        <v>140</v>
      </c>
      <c r="F98" s="205" t="s">
        <v>141</v>
      </c>
      <c r="G98" s="206" t="s">
        <v>131</v>
      </c>
      <c r="H98" s="207">
        <v>4</v>
      </c>
      <c r="I98" s="208"/>
      <c r="J98" s="209">
        <f>ROUND(I98*H98,2)</f>
        <v>0</v>
      </c>
      <c r="K98" s="205" t="s">
        <v>132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0.00010000000000000001</v>
      </c>
      <c r="R98" s="212">
        <f>Q98*H98</f>
        <v>0.00040000000000000002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133</v>
      </c>
      <c r="AT98" s="214" t="s">
        <v>128</v>
      </c>
      <c r="AU98" s="214" t="s">
        <v>134</v>
      </c>
      <c r="AY98" s="19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133</v>
      </c>
      <c r="BM98" s="214" t="s">
        <v>142</v>
      </c>
    </row>
    <row r="99" s="2" customFormat="1">
      <c r="A99" s="40"/>
      <c r="B99" s="41"/>
      <c r="C99" s="42"/>
      <c r="D99" s="216" t="s">
        <v>136</v>
      </c>
      <c r="E99" s="42"/>
      <c r="F99" s="217" t="s">
        <v>143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134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144</v>
      </c>
      <c r="F100" s="201" t="s">
        <v>145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123</v>
      </c>
      <c r="BK100" s="200">
        <f>SUM(BK101:BK109)</f>
        <v>0</v>
      </c>
    </row>
    <row r="101" s="2" customFormat="1" ht="21.75" customHeight="1">
      <c r="A101" s="40"/>
      <c r="B101" s="41"/>
      <c r="C101" s="203" t="s">
        <v>134</v>
      </c>
      <c r="D101" s="203" t="s">
        <v>128</v>
      </c>
      <c r="E101" s="204" t="s">
        <v>146</v>
      </c>
      <c r="F101" s="205" t="s">
        <v>147</v>
      </c>
      <c r="G101" s="206" t="s">
        <v>148</v>
      </c>
      <c r="H101" s="207">
        <v>0.76900000000000002</v>
      </c>
      <c r="I101" s="208"/>
      <c r="J101" s="209">
        <f>ROUND(I101*H101,2)</f>
        <v>0</v>
      </c>
      <c r="K101" s="205" t="s">
        <v>132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133</v>
      </c>
      <c r="AT101" s="214" t="s">
        <v>128</v>
      </c>
      <c r="AU101" s="214" t="s">
        <v>82</v>
      </c>
      <c r="AY101" s="19" t="s">
        <v>123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133</v>
      </c>
      <c r="BM101" s="214" t="s">
        <v>149</v>
      </c>
    </row>
    <row r="102" s="2" customFormat="1">
      <c r="A102" s="40"/>
      <c r="B102" s="41"/>
      <c r="C102" s="42"/>
      <c r="D102" s="216" t="s">
        <v>136</v>
      </c>
      <c r="E102" s="42"/>
      <c r="F102" s="217" t="s">
        <v>150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82</v>
      </c>
    </row>
    <row r="103" s="2" customFormat="1" ht="16.5" customHeight="1">
      <c r="A103" s="40"/>
      <c r="B103" s="41"/>
      <c r="C103" s="203" t="s">
        <v>133</v>
      </c>
      <c r="D103" s="203" t="s">
        <v>128</v>
      </c>
      <c r="E103" s="204" t="s">
        <v>151</v>
      </c>
      <c r="F103" s="205" t="s">
        <v>152</v>
      </c>
      <c r="G103" s="206" t="s">
        <v>148</v>
      </c>
      <c r="H103" s="207">
        <v>0.76900000000000002</v>
      </c>
      <c r="I103" s="208"/>
      <c r="J103" s="209">
        <f>ROUND(I103*H103,2)</f>
        <v>0</v>
      </c>
      <c r="K103" s="205" t="s">
        <v>132</v>
      </c>
      <c r="L103" s="46"/>
      <c r="M103" s="210" t="s">
        <v>19</v>
      </c>
      <c r="N103" s="211" t="s">
        <v>43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133</v>
      </c>
      <c r="AT103" s="214" t="s">
        <v>128</v>
      </c>
      <c r="AU103" s="214" t="s">
        <v>82</v>
      </c>
      <c r="AY103" s="19" t="s">
        <v>123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80</v>
      </c>
      <c r="BK103" s="215">
        <f>ROUND(I103*H103,2)</f>
        <v>0</v>
      </c>
      <c r="BL103" s="19" t="s">
        <v>133</v>
      </c>
      <c r="BM103" s="214" t="s">
        <v>153</v>
      </c>
    </row>
    <row r="104" s="2" customFormat="1">
      <c r="A104" s="40"/>
      <c r="B104" s="41"/>
      <c r="C104" s="42"/>
      <c r="D104" s="216" t="s">
        <v>136</v>
      </c>
      <c r="E104" s="42"/>
      <c r="F104" s="217" t="s">
        <v>154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2" customFormat="1" ht="16.5" customHeight="1">
      <c r="A105" s="40"/>
      <c r="B105" s="41"/>
      <c r="C105" s="203" t="s">
        <v>155</v>
      </c>
      <c r="D105" s="203" t="s">
        <v>128</v>
      </c>
      <c r="E105" s="204" t="s">
        <v>156</v>
      </c>
      <c r="F105" s="205" t="s">
        <v>157</v>
      </c>
      <c r="G105" s="206" t="s">
        <v>148</v>
      </c>
      <c r="H105" s="207">
        <v>14.611000000000001</v>
      </c>
      <c r="I105" s="208"/>
      <c r="J105" s="209">
        <f>ROUND(I105*H105,2)</f>
        <v>0</v>
      </c>
      <c r="K105" s="205" t="s">
        <v>132</v>
      </c>
      <c r="L105" s="46"/>
      <c r="M105" s="210" t="s">
        <v>19</v>
      </c>
      <c r="N105" s="211" t="s">
        <v>43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133</v>
      </c>
      <c r="AT105" s="214" t="s">
        <v>128</v>
      </c>
      <c r="AU105" s="214" t="s">
        <v>82</v>
      </c>
      <c r="AY105" s="19" t="s">
        <v>123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80</v>
      </c>
      <c r="BK105" s="215">
        <f>ROUND(I105*H105,2)</f>
        <v>0</v>
      </c>
      <c r="BL105" s="19" t="s">
        <v>133</v>
      </c>
      <c r="BM105" s="214" t="s">
        <v>158</v>
      </c>
    </row>
    <row r="106" s="2" customFormat="1">
      <c r="A106" s="40"/>
      <c r="B106" s="41"/>
      <c r="C106" s="42"/>
      <c r="D106" s="216" t="s">
        <v>136</v>
      </c>
      <c r="E106" s="42"/>
      <c r="F106" s="217" t="s">
        <v>159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82</v>
      </c>
    </row>
    <row r="107" s="13" customFormat="1">
      <c r="A107" s="13"/>
      <c r="B107" s="221"/>
      <c r="C107" s="222"/>
      <c r="D107" s="216" t="s">
        <v>138</v>
      </c>
      <c r="E107" s="222"/>
      <c r="F107" s="224" t="s">
        <v>160</v>
      </c>
      <c r="G107" s="222"/>
      <c r="H107" s="225">
        <v>14.611000000000001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138</v>
      </c>
      <c r="AU107" s="231" t="s">
        <v>82</v>
      </c>
      <c r="AV107" s="13" t="s">
        <v>82</v>
      </c>
      <c r="AW107" s="13" t="s">
        <v>4</v>
      </c>
      <c r="AX107" s="13" t="s">
        <v>80</v>
      </c>
      <c r="AY107" s="231" t="s">
        <v>123</v>
      </c>
    </row>
    <row r="108" s="2" customFormat="1" ht="21.75" customHeight="1">
      <c r="A108" s="40"/>
      <c r="B108" s="41"/>
      <c r="C108" s="203" t="s">
        <v>161</v>
      </c>
      <c r="D108" s="203" t="s">
        <v>128</v>
      </c>
      <c r="E108" s="204" t="s">
        <v>162</v>
      </c>
      <c r="F108" s="205" t="s">
        <v>163</v>
      </c>
      <c r="G108" s="206" t="s">
        <v>148</v>
      </c>
      <c r="H108" s="207">
        <v>0.76900000000000002</v>
      </c>
      <c r="I108" s="208"/>
      <c r="J108" s="209">
        <f>ROUND(I108*H108,2)</f>
        <v>0</v>
      </c>
      <c r="K108" s="205" t="s">
        <v>132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133</v>
      </c>
      <c r="AT108" s="214" t="s">
        <v>128</v>
      </c>
      <c r="AU108" s="214" t="s">
        <v>82</v>
      </c>
      <c r="AY108" s="19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133</v>
      </c>
      <c r="BM108" s="214" t="s">
        <v>164</v>
      </c>
    </row>
    <row r="109" s="2" customFormat="1">
      <c r="A109" s="40"/>
      <c r="B109" s="41"/>
      <c r="C109" s="42"/>
      <c r="D109" s="216" t="s">
        <v>136</v>
      </c>
      <c r="E109" s="42"/>
      <c r="F109" s="217" t="s">
        <v>165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166</v>
      </c>
      <c r="F110" s="201" t="s">
        <v>167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SUM(P111:P112)</f>
        <v>0</v>
      </c>
      <c r="Q110" s="195"/>
      <c r="R110" s="196">
        <f>SUM(R111:R112)</f>
        <v>0</v>
      </c>
      <c r="S110" s="195"/>
      <c r="T110" s="19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123</v>
      </c>
      <c r="BK110" s="200">
        <f>SUM(BK111:BK112)</f>
        <v>0</v>
      </c>
    </row>
    <row r="111" s="2" customFormat="1" ht="16.5" customHeight="1">
      <c r="A111" s="40"/>
      <c r="B111" s="41"/>
      <c r="C111" s="203" t="s">
        <v>168</v>
      </c>
      <c r="D111" s="203" t="s">
        <v>128</v>
      </c>
      <c r="E111" s="204" t="s">
        <v>169</v>
      </c>
      <c r="F111" s="205" t="s">
        <v>170</v>
      </c>
      <c r="G111" s="206" t="s">
        <v>148</v>
      </c>
      <c r="H111" s="207">
        <v>0.001</v>
      </c>
      <c r="I111" s="208"/>
      <c r="J111" s="209">
        <f>ROUND(I111*H111,2)</f>
        <v>0</v>
      </c>
      <c r="K111" s="205" t="s">
        <v>132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133</v>
      </c>
      <c r="AT111" s="214" t="s">
        <v>128</v>
      </c>
      <c r="AU111" s="214" t="s">
        <v>82</v>
      </c>
      <c r="AY111" s="19" t="s">
        <v>123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133</v>
      </c>
      <c r="BM111" s="214" t="s">
        <v>171</v>
      </c>
    </row>
    <row r="112" s="2" customFormat="1">
      <c r="A112" s="40"/>
      <c r="B112" s="41"/>
      <c r="C112" s="42"/>
      <c r="D112" s="216" t="s">
        <v>136</v>
      </c>
      <c r="E112" s="42"/>
      <c r="F112" s="217" t="s">
        <v>172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2" customFormat="1" ht="25.92" customHeight="1">
      <c r="A113" s="12"/>
      <c r="B113" s="187"/>
      <c r="C113" s="188"/>
      <c r="D113" s="189" t="s">
        <v>71</v>
      </c>
      <c r="E113" s="190" t="s">
        <v>173</v>
      </c>
      <c r="F113" s="190" t="s">
        <v>174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P114+P144+P178+P193+P201+P209</f>
        <v>0</v>
      </c>
      <c r="Q113" s="195"/>
      <c r="R113" s="196">
        <f>R114+R144+R178+R193+R201+R209</f>
        <v>6.6738071000000012</v>
      </c>
      <c r="S113" s="195"/>
      <c r="T113" s="197">
        <f>T114+T144+T178+T193+T201+T209</f>
        <v>0.76917000000000002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72</v>
      </c>
      <c r="AY113" s="198" t="s">
        <v>123</v>
      </c>
      <c r="BK113" s="200">
        <f>BK114+BK144+BK178+BK193+BK201+BK209</f>
        <v>0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175</v>
      </c>
      <c r="F114" s="201" t="s">
        <v>176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SUM(P115:P143)</f>
        <v>0</v>
      </c>
      <c r="Q114" s="195"/>
      <c r="R114" s="196">
        <f>SUM(R115:R143)</f>
        <v>3.9768210000000002</v>
      </c>
      <c r="S114" s="195"/>
      <c r="T114" s="197">
        <f>SUM(T115:T143)</f>
        <v>0.61404000000000003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80</v>
      </c>
      <c r="AY114" s="198" t="s">
        <v>123</v>
      </c>
      <c r="BK114" s="200">
        <f>SUM(BK115:BK143)</f>
        <v>0</v>
      </c>
    </row>
    <row r="115" s="2" customFormat="1" ht="16.5" customHeight="1">
      <c r="A115" s="40"/>
      <c r="B115" s="41"/>
      <c r="C115" s="203" t="s">
        <v>177</v>
      </c>
      <c r="D115" s="203" t="s">
        <v>128</v>
      </c>
      <c r="E115" s="204" t="s">
        <v>178</v>
      </c>
      <c r="F115" s="205" t="s">
        <v>179</v>
      </c>
      <c r="G115" s="206" t="s">
        <v>180</v>
      </c>
      <c r="H115" s="207">
        <v>305.37</v>
      </c>
      <c r="I115" s="208"/>
      <c r="J115" s="209">
        <f>ROUND(I115*H115,2)</f>
        <v>0</v>
      </c>
      <c r="K115" s="205" t="s">
        <v>132</v>
      </c>
      <c r="L115" s="46"/>
      <c r="M115" s="210" t="s">
        <v>19</v>
      </c>
      <c r="N115" s="211" t="s">
        <v>43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0.002</v>
      </c>
      <c r="T115" s="213">
        <f>S115*H115</f>
        <v>0.61074000000000006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181</v>
      </c>
      <c r="AT115" s="214" t="s">
        <v>128</v>
      </c>
      <c r="AU115" s="214" t="s">
        <v>82</v>
      </c>
      <c r="AY115" s="19" t="s">
        <v>123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80</v>
      </c>
      <c r="BK115" s="215">
        <f>ROUND(I115*H115,2)</f>
        <v>0</v>
      </c>
      <c r="BL115" s="19" t="s">
        <v>181</v>
      </c>
      <c r="BM115" s="214" t="s">
        <v>182</v>
      </c>
    </row>
    <row r="116" s="2" customFormat="1">
      <c r="A116" s="40"/>
      <c r="B116" s="41"/>
      <c r="C116" s="42"/>
      <c r="D116" s="216" t="s">
        <v>136</v>
      </c>
      <c r="E116" s="42"/>
      <c r="F116" s="217" t="s">
        <v>183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82</v>
      </c>
    </row>
    <row r="117" s="13" customFormat="1">
      <c r="A117" s="13"/>
      <c r="B117" s="221"/>
      <c r="C117" s="222"/>
      <c r="D117" s="216" t="s">
        <v>138</v>
      </c>
      <c r="E117" s="223" t="s">
        <v>19</v>
      </c>
      <c r="F117" s="224" t="s">
        <v>83</v>
      </c>
      <c r="G117" s="222"/>
      <c r="H117" s="225">
        <v>305.37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82</v>
      </c>
      <c r="AV117" s="13" t="s">
        <v>82</v>
      </c>
      <c r="AW117" s="13" t="s">
        <v>33</v>
      </c>
      <c r="AX117" s="13" t="s">
        <v>80</v>
      </c>
      <c r="AY117" s="231" t="s">
        <v>123</v>
      </c>
    </row>
    <row r="118" s="2" customFormat="1" ht="16.5" customHeight="1">
      <c r="A118" s="40"/>
      <c r="B118" s="41"/>
      <c r="C118" s="203" t="s">
        <v>124</v>
      </c>
      <c r="D118" s="203" t="s">
        <v>128</v>
      </c>
      <c r="E118" s="204" t="s">
        <v>184</v>
      </c>
      <c r="F118" s="205" t="s">
        <v>185</v>
      </c>
      <c r="G118" s="206" t="s">
        <v>131</v>
      </c>
      <c r="H118" s="207">
        <v>11</v>
      </c>
      <c r="I118" s="208"/>
      <c r="J118" s="209">
        <f>ROUND(I118*H118,2)</f>
        <v>0</v>
      </c>
      <c r="K118" s="205" t="s">
        <v>132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0.00029999999999999997</v>
      </c>
      <c r="T118" s="213">
        <f>S118*H118</f>
        <v>0.0032999999999999995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181</v>
      </c>
      <c r="AT118" s="214" t="s">
        <v>128</v>
      </c>
      <c r="AU118" s="214" t="s">
        <v>82</v>
      </c>
      <c r="AY118" s="19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181</v>
      </c>
      <c r="BM118" s="214" t="s">
        <v>186</v>
      </c>
    </row>
    <row r="119" s="2" customFormat="1">
      <c r="A119" s="40"/>
      <c r="B119" s="41"/>
      <c r="C119" s="42"/>
      <c r="D119" s="216" t="s">
        <v>136</v>
      </c>
      <c r="E119" s="42"/>
      <c r="F119" s="217" t="s">
        <v>187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82</v>
      </c>
    </row>
    <row r="120" s="2" customFormat="1" ht="16.5" customHeight="1">
      <c r="A120" s="40"/>
      <c r="B120" s="41"/>
      <c r="C120" s="203" t="s">
        <v>188</v>
      </c>
      <c r="D120" s="203" t="s">
        <v>128</v>
      </c>
      <c r="E120" s="204" t="s">
        <v>189</v>
      </c>
      <c r="F120" s="205" t="s">
        <v>190</v>
      </c>
      <c r="G120" s="206" t="s">
        <v>180</v>
      </c>
      <c r="H120" s="207">
        <v>305.37</v>
      </c>
      <c r="I120" s="208"/>
      <c r="J120" s="209">
        <f>ROUND(I120*H120,2)</f>
        <v>0</v>
      </c>
      <c r="K120" s="205" t="s">
        <v>132</v>
      </c>
      <c r="L120" s="46"/>
      <c r="M120" s="210" t="s">
        <v>19</v>
      </c>
      <c r="N120" s="211" t="s">
        <v>43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181</v>
      </c>
      <c r="AT120" s="214" t="s">
        <v>128</v>
      </c>
      <c r="AU120" s="214" t="s">
        <v>82</v>
      </c>
      <c r="AY120" s="19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80</v>
      </c>
      <c r="BK120" s="215">
        <f>ROUND(I120*H120,2)</f>
        <v>0</v>
      </c>
      <c r="BL120" s="19" t="s">
        <v>181</v>
      </c>
      <c r="BM120" s="214" t="s">
        <v>191</v>
      </c>
    </row>
    <row r="121" s="2" customFormat="1">
      <c r="A121" s="40"/>
      <c r="B121" s="41"/>
      <c r="C121" s="42"/>
      <c r="D121" s="216" t="s">
        <v>136</v>
      </c>
      <c r="E121" s="42"/>
      <c r="F121" s="217" t="s">
        <v>192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1"/>
      <c r="C122" s="222"/>
      <c r="D122" s="216" t="s">
        <v>138</v>
      </c>
      <c r="E122" s="223" t="s">
        <v>83</v>
      </c>
      <c r="F122" s="224" t="s">
        <v>193</v>
      </c>
      <c r="G122" s="222"/>
      <c r="H122" s="225">
        <v>305.37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138</v>
      </c>
      <c r="AU122" s="231" t="s">
        <v>82</v>
      </c>
      <c r="AV122" s="13" t="s">
        <v>82</v>
      </c>
      <c r="AW122" s="13" t="s">
        <v>33</v>
      </c>
      <c r="AX122" s="13" t="s">
        <v>80</v>
      </c>
      <c r="AY122" s="231" t="s">
        <v>123</v>
      </c>
    </row>
    <row r="123" s="2" customFormat="1">
      <c r="A123" s="40"/>
      <c r="B123" s="41"/>
      <c r="C123" s="232" t="s">
        <v>194</v>
      </c>
      <c r="D123" s="232" t="s">
        <v>87</v>
      </c>
      <c r="E123" s="233" t="s">
        <v>195</v>
      </c>
      <c r="F123" s="234" t="s">
        <v>196</v>
      </c>
      <c r="G123" s="235" t="s">
        <v>180</v>
      </c>
      <c r="H123" s="236">
        <v>399.25400000000002</v>
      </c>
      <c r="I123" s="237"/>
      <c r="J123" s="238">
        <f>ROUND(I123*H123,2)</f>
        <v>0</v>
      </c>
      <c r="K123" s="234" t="s">
        <v>132</v>
      </c>
      <c r="L123" s="239"/>
      <c r="M123" s="240" t="s">
        <v>19</v>
      </c>
      <c r="N123" s="241" t="s">
        <v>43</v>
      </c>
      <c r="O123" s="86"/>
      <c r="P123" s="212">
        <f>O123*H123</f>
        <v>0</v>
      </c>
      <c r="Q123" s="212">
        <v>0.0040000000000000001</v>
      </c>
      <c r="R123" s="212">
        <f>Q123*H123</f>
        <v>1.5970160000000002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197</v>
      </c>
      <c r="AT123" s="214" t="s">
        <v>87</v>
      </c>
      <c r="AU123" s="214" t="s">
        <v>82</v>
      </c>
      <c r="AY123" s="19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80</v>
      </c>
      <c r="BK123" s="215">
        <f>ROUND(I123*H123,2)</f>
        <v>0</v>
      </c>
      <c r="BL123" s="19" t="s">
        <v>181</v>
      </c>
      <c r="BM123" s="214" t="s">
        <v>198</v>
      </c>
    </row>
    <row r="124" s="2" customFormat="1">
      <c r="A124" s="40"/>
      <c r="B124" s="41"/>
      <c r="C124" s="42"/>
      <c r="D124" s="216" t="s">
        <v>136</v>
      </c>
      <c r="E124" s="42"/>
      <c r="F124" s="217" t="s">
        <v>196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82</v>
      </c>
    </row>
    <row r="125" s="13" customFormat="1">
      <c r="A125" s="13"/>
      <c r="B125" s="221"/>
      <c r="C125" s="222"/>
      <c r="D125" s="216" t="s">
        <v>138</v>
      </c>
      <c r="E125" s="223" t="s">
        <v>19</v>
      </c>
      <c r="F125" s="224" t="s">
        <v>199</v>
      </c>
      <c r="G125" s="222"/>
      <c r="H125" s="225">
        <v>342.56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138</v>
      </c>
      <c r="AU125" s="231" t="s">
        <v>82</v>
      </c>
      <c r="AV125" s="13" t="s">
        <v>82</v>
      </c>
      <c r="AW125" s="13" t="s">
        <v>33</v>
      </c>
      <c r="AX125" s="13" t="s">
        <v>80</v>
      </c>
      <c r="AY125" s="231" t="s">
        <v>123</v>
      </c>
    </row>
    <row r="126" s="13" customFormat="1">
      <c r="A126" s="13"/>
      <c r="B126" s="221"/>
      <c r="C126" s="222"/>
      <c r="D126" s="216" t="s">
        <v>138</v>
      </c>
      <c r="E126" s="222"/>
      <c r="F126" s="224" t="s">
        <v>200</v>
      </c>
      <c r="G126" s="222"/>
      <c r="H126" s="225">
        <v>399.25400000000002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138</v>
      </c>
      <c r="AU126" s="231" t="s">
        <v>82</v>
      </c>
      <c r="AV126" s="13" t="s">
        <v>82</v>
      </c>
      <c r="AW126" s="13" t="s">
        <v>4</v>
      </c>
      <c r="AX126" s="13" t="s">
        <v>80</v>
      </c>
      <c r="AY126" s="231" t="s">
        <v>123</v>
      </c>
    </row>
    <row r="127" s="2" customFormat="1" ht="16.5" customHeight="1">
      <c r="A127" s="40"/>
      <c r="B127" s="41"/>
      <c r="C127" s="203" t="s">
        <v>201</v>
      </c>
      <c r="D127" s="203" t="s">
        <v>128</v>
      </c>
      <c r="E127" s="204" t="s">
        <v>202</v>
      </c>
      <c r="F127" s="205" t="s">
        <v>203</v>
      </c>
      <c r="G127" s="206" t="s">
        <v>180</v>
      </c>
      <c r="H127" s="207">
        <v>305.37</v>
      </c>
      <c r="I127" s="208"/>
      <c r="J127" s="209">
        <f>ROUND(I127*H127,2)</f>
        <v>0</v>
      </c>
      <c r="K127" s="205" t="s">
        <v>132</v>
      </c>
      <c r="L127" s="46"/>
      <c r="M127" s="210" t="s">
        <v>19</v>
      </c>
      <c r="N127" s="211" t="s">
        <v>43</v>
      </c>
      <c r="O127" s="86"/>
      <c r="P127" s="212">
        <f>O127*H127</f>
        <v>0</v>
      </c>
      <c r="Q127" s="212">
        <v>0.00088000000000000003</v>
      </c>
      <c r="R127" s="212">
        <f>Q127*H127</f>
        <v>0.26872560000000001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181</v>
      </c>
      <c r="AT127" s="214" t="s">
        <v>128</v>
      </c>
      <c r="AU127" s="214" t="s">
        <v>82</v>
      </c>
      <c r="AY127" s="19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80</v>
      </c>
      <c r="BK127" s="215">
        <f>ROUND(I127*H127,2)</f>
        <v>0</v>
      </c>
      <c r="BL127" s="19" t="s">
        <v>181</v>
      </c>
      <c r="BM127" s="214" t="s">
        <v>204</v>
      </c>
    </row>
    <row r="128" s="2" customFormat="1">
      <c r="A128" s="40"/>
      <c r="B128" s="41"/>
      <c r="C128" s="42"/>
      <c r="D128" s="216" t="s">
        <v>136</v>
      </c>
      <c r="E128" s="42"/>
      <c r="F128" s="217" t="s">
        <v>205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82</v>
      </c>
    </row>
    <row r="129" s="13" customFormat="1">
      <c r="A129" s="13"/>
      <c r="B129" s="221"/>
      <c r="C129" s="222"/>
      <c r="D129" s="216" t="s">
        <v>138</v>
      </c>
      <c r="E129" s="223" t="s">
        <v>19</v>
      </c>
      <c r="F129" s="224" t="s">
        <v>83</v>
      </c>
      <c r="G129" s="222"/>
      <c r="H129" s="225">
        <v>305.37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82</v>
      </c>
      <c r="AV129" s="13" t="s">
        <v>82</v>
      </c>
      <c r="AW129" s="13" t="s">
        <v>33</v>
      </c>
      <c r="AX129" s="13" t="s">
        <v>80</v>
      </c>
      <c r="AY129" s="231" t="s">
        <v>123</v>
      </c>
    </row>
    <row r="130" s="2" customFormat="1">
      <c r="A130" s="40"/>
      <c r="B130" s="41"/>
      <c r="C130" s="232" t="s">
        <v>206</v>
      </c>
      <c r="D130" s="232" t="s">
        <v>87</v>
      </c>
      <c r="E130" s="233" t="s">
        <v>207</v>
      </c>
      <c r="F130" s="234" t="s">
        <v>208</v>
      </c>
      <c r="G130" s="235" t="s">
        <v>180</v>
      </c>
      <c r="H130" s="236">
        <v>399.25400000000002</v>
      </c>
      <c r="I130" s="237"/>
      <c r="J130" s="238">
        <f>ROUND(I130*H130,2)</f>
        <v>0</v>
      </c>
      <c r="K130" s="234" t="s">
        <v>132</v>
      </c>
      <c r="L130" s="239"/>
      <c r="M130" s="240" t="s">
        <v>19</v>
      </c>
      <c r="N130" s="241" t="s">
        <v>43</v>
      </c>
      <c r="O130" s="86"/>
      <c r="P130" s="212">
        <f>O130*H130</f>
        <v>0</v>
      </c>
      <c r="Q130" s="212">
        <v>0.0051999999999999998</v>
      </c>
      <c r="R130" s="212">
        <f>Q130*H130</f>
        <v>2.0761208</v>
      </c>
      <c r="S130" s="212">
        <v>0</v>
      </c>
      <c r="T130" s="21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4" t="s">
        <v>197</v>
      </c>
      <c r="AT130" s="214" t="s">
        <v>87</v>
      </c>
      <c r="AU130" s="214" t="s">
        <v>82</v>
      </c>
      <c r="AY130" s="19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9" t="s">
        <v>80</v>
      </c>
      <c r="BK130" s="215">
        <f>ROUND(I130*H130,2)</f>
        <v>0</v>
      </c>
      <c r="BL130" s="19" t="s">
        <v>181</v>
      </c>
      <c r="BM130" s="214" t="s">
        <v>209</v>
      </c>
    </row>
    <row r="131" s="2" customFormat="1">
      <c r="A131" s="40"/>
      <c r="B131" s="41"/>
      <c r="C131" s="42"/>
      <c r="D131" s="216" t="s">
        <v>136</v>
      </c>
      <c r="E131" s="42"/>
      <c r="F131" s="217" t="s">
        <v>208</v>
      </c>
      <c r="G131" s="42"/>
      <c r="H131" s="42"/>
      <c r="I131" s="218"/>
      <c r="J131" s="42"/>
      <c r="K131" s="42"/>
      <c r="L131" s="46"/>
      <c r="M131" s="219"/>
      <c r="N131" s="220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82</v>
      </c>
    </row>
    <row r="132" s="13" customFormat="1">
      <c r="A132" s="13"/>
      <c r="B132" s="221"/>
      <c r="C132" s="222"/>
      <c r="D132" s="216" t="s">
        <v>138</v>
      </c>
      <c r="E132" s="223" t="s">
        <v>19</v>
      </c>
      <c r="F132" s="224" t="s">
        <v>210</v>
      </c>
      <c r="G132" s="222"/>
      <c r="H132" s="225">
        <v>342.56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138</v>
      </c>
      <c r="AU132" s="231" t="s">
        <v>82</v>
      </c>
      <c r="AV132" s="13" t="s">
        <v>82</v>
      </c>
      <c r="AW132" s="13" t="s">
        <v>33</v>
      </c>
      <c r="AX132" s="13" t="s">
        <v>80</v>
      </c>
      <c r="AY132" s="231" t="s">
        <v>123</v>
      </c>
    </row>
    <row r="133" s="13" customFormat="1">
      <c r="A133" s="13"/>
      <c r="B133" s="221"/>
      <c r="C133" s="222"/>
      <c r="D133" s="216" t="s">
        <v>138</v>
      </c>
      <c r="E133" s="222"/>
      <c r="F133" s="224" t="s">
        <v>200</v>
      </c>
      <c r="G133" s="222"/>
      <c r="H133" s="225">
        <v>399.25400000000002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82</v>
      </c>
      <c r="AV133" s="13" t="s">
        <v>82</v>
      </c>
      <c r="AW133" s="13" t="s">
        <v>4</v>
      </c>
      <c r="AX133" s="13" t="s">
        <v>80</v>
      </c>
      <c r="AY133" s="231" t="s">
        <v>123</v>
      </c>
    </row>
    <row r="134" s="2" customFormat="1" ht="16.5" customHeight="1">
      <c r="A134" s="40"/>
      <c r="B134" s="41"/>
      <c r="C134" s="203" t="s">
        <v>211</v>
      </c>
      <c r="D134" s="203" t="s">
        <v>128</v>
      </c>
      <c r="E134" s="204" t="s">
        <v>212</v>
      </c>
      <c r="F134" s="205" t="s">
        <v>213</v>
      </c>
      <c r="G134" s="206" t="s">
        <v>180</v>
      </c>
      <c r="H134" s="207">
        <v>37.189999999999998</v>
      </c>
      <c r="I134" s="208"/>
      <c r="J134" s="209">
        <f>ROUND(I134*H134,2)</f>
        <v>0</v>
      </c>
      <c r="K134" s="205" t="s">
        <v>214</v>
      </c>
      <c r="L134" s="46"/>
      <c r="M134" s="210" t="s">
        <v>19</v>
      </c>
      <c r="N134" s="211" t="s">
        <v>43</v>
      </c>
      <c r="O134" s="86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4" t="s">
        <v>181</v>
      </c>
      <c r="AT134" s="214" t="s">
        <v>128</v>
      </c>
      <c r="AU134" s="214" t="s">
        <v>82</v>
      </c>
      <c r="AY134" s="19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9" t="s">
        <v>80</v>
      </c>
      <c r="BK134" s="215">
        <f>ROUND(I134*H134,2)</f>
        <v>0</v>
      </c>
      <c r="BL134" s="19" t="s">
        <v>181</v>
      </c>
      <c r="BM134" s="214" t="s">
        <v>215</v>
      </c>
    </row>
    <row r="135" s="2" customFormat="1">
      <c r="A135" s="40"/>
      <c r="B135" s="41"/>
      <c r="C135" s="42"/>
      <c r="D135" s="216" t="s">
        <v>136</v>
      </c>
      <c r="E135" s="42"/>
      <c r="F135" s="217" t="s">
        <v>216</v>
      </c>
      <c r="G135" s="42"/>
      <c r="H135" s="42"/>
      <c r="I135" s="218"/>
      <c r="J135" s="42"/>
      <c r="K135" s="42"/>
      <c r="L135" s="46"/>
      <c r="M135" s="219"/>
      <c r="N135" s="220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13" customFormat="1">
      <c r="A136" s="13"/>
      <c r="B136" s="221"/>
      <c r="C136" s="222"/>
      <c r="D136" s="216" t="s">
        <v>138</v>
      </c>
      <c r="E136" s="223" t="s">
        <v>19</v>
      </c>
      <c r="F136" s="224" t="s">
        <v>217</v>
      </c>
      <c r="G136" s="222"/>
      <c r="H136" s="225">
        <v>37.189999999999998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138</v>
      </c>
      <c r="AU136" s="231" t="s">
        <v>82</v>
      </c>
      <c r="AV136" s="13" t="s">
        <v>82</v>
      </c>
      <c r="AW136" s="13" t="s">
        <v>33</v>
      </c>
      <c r="AX136" s="13" t="s">
        <v>80</v>
      </c>
      <c r="AY136" s="231" t="s">
        <v>123</v>
      </c>
    </row>
    <row r="137" s="2" customFormat="1" ht="16.5" customHeight="1">
      <c r="A137" s="40"/>
      <c r="B137" s="41"/>
      <c r="C137" s="203" t="s">
        <v>8</v>
      </c>
      <c r="D137" s="203" t="s">
        <v>128</v>
      </c>
      <c r="E137" s="204" t="s">
        <v>218</v>
      </c>
      <c r="F137" s="205" t="s">
        <v>219</v>
      </c>
      <c r="G137" s="206" t="s">
        <v>180</v>
      </c>
      <c r="H137" s="207">
        <v>37.189999999999998</v>
      </c>
      <c r="I137" s="208"/>
      <c r="J137" s="209">
        <f>ROUND(I137*H137,2)</f>
        <v>0</v>
      </c>
      <c r="K137" s="205" t="s">
        <v>132</v>
      </c>
      <c r="L137" s="46"/>
      <c r="M137" s="210" t="s">
        <v>19</v>
      </c>
      <c r="N137" s="211" t="s">
        <v>43</v>
      </c>
      <c r="O137" s="86"/>
      <c r="P137" s="212">
        <f>O137*H137</f>
        <v>0</v>
      </c>
      <c r="Q137" s="212">
        <v>0.00093999999999999997</v>
      </c>
      <c r="R137" s="212">
        <f>Q137*H137</f>
        <v>0.034958599999999999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181</v>
      </c>
      <c r="AT137" s="214" t="s">
        <v>128</v>
      </c>
      <c r="AU137" s="214" t="s">
        <v>82</v>
      </c>
      <c r="AY137" s="19" t="s">
        <v>123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80</v>
      </c>
      <c r="BK137" s="215">
        <f>ROUND(I137*H137,2)</f>
        <v>0</v>
      </c>
      <c r="BL137" s="19" t="s">
        <v>181</v>
      </c>
      <c r="BM137" s="214" t="s">
        <v>220</v>
      </c>
    </row>
    <row r="138" s="2" customFormat="1">
      <c r="A138" s="40"/>
      <c r="B138" s="41"/>
      <c r="C138" s="42"/>
      <c r="D138" s="216" t="s">
        <v>136</v>
      </c>
      <c r="E138" s="42"/>
      <c r="F138" s="217" t="s">
        <v>221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136</v>
      </c>
      <c r="AU138" s="19" t="s">
        <v>82</v>
      </c>
    </row>
    <row r="139" s="13" customFormat="1">
      <c r="A139" s="13"/>
      <c r="B139" s="221"/>
      <c r="C139" s="222"/>
      <c r="D139" s="216" t="s">
        <v>138</v>
      </c>
      <c r="E139" s="223" t="s">
        <v>86</v>
      </c>
      <c r="F139" s="224" t="s">
        <v>222</v>
      </c>
      <c r="G139" s="222"/>
      <c r="H139" s="225">
        <v>78.879999999999995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138</v>
      </c>
      <c r="AU139" s="231" t="s">
        <v>82</v>
      </c>
      <c r="AV139" s="13" t="s">
        <v>82</v>
      </c>
      <c r="AW139" s="13" t="s">
        <v>33</v>
      </c>
      <c r="AX139" s="13" t="s">
        <v>72</v>
      </c>
      <c r="AY139" s="231" t="s">
        <v>123</v>
      </c>
    </row>
    <row r="140" s="14" customFormat="1">
      <c r="A140" s="14"/>
      <c r="B140" s="242"/>
      <c r="C140" s="243"/>
      <c r="D140" s="216" t="s">
        <v>138</v>
      </c>
      <c r="E140" s="244" t="s">
        <v>19</v>
      </c>
      <c r="F140" s="245" t="s">
        <v>223</v>
      </c>
      <c r="G140" s="243"/>
      <c r="H140" s="246">
        <v>78.879999999999995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138</v>
      </c>
      <c r="AU140" s="252" t="s">
        <v>82</v>
      </c>
      <c r="AV140" s="14" t="s">
        <v>134</v>
      </c>
      <c r="AW140" s="14" t="s">
        <v>33</v>
      </c>
      <c r="AX140" s="14" t="s">
        <v>72</v>
      </c>
      <c r="AY140" s="252" t="s">
        <v>123</v>
      </c>
    </row>
    <row r="141" s="13" customFormat="1">
      <c r="A141" s="13"/>
      <c r="B141" s="221"/>
      <c r="C141" s="222"/>
      <c r="D141" s="216" t="s">
        <v>138</v>
      </c>
      <c r="E141" s="223" t="s">
        <v>19</v>
      </c>
      <c r="F141" s="224" t="s">
        <v>217</v>
      </c>
      <c r="G141" s="222"/>
      <c r="H141" s="225">
        <v>37.189999999999998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138</v>
      </c>
      <c r="AU141" s="231" t="s">
        <v>82</v>
      </c>
      <c r="AV141" s="13" t="s">
        <v>82</v>
      </c>
      <c r="AW141" s="13" t="s">
        <v>33</v>
      </c>
      <c r="AX141" s="13" t="s">
        <v>80</v>
      </c>
      <c r="AY141" s="231" t="s">
        <v>123</v>
      </c>
    </row>
    <row r="142" s="2" customFormat="1" ht="16.5" customHeight="1">
      <c r="A142" s="40"/>
      <c r="B142" s="41"/>
      <c r="C142" s="203" t="s">
        <v>181</v>
      </c>
      <c r="D142" s="203" t="s">
        <v>128</v>
      </c>
      <c r="E142" s="204" t="s">
        <v>224</v>
      </c>
      <c r="F142" s="205" t="s">
        <v>225</v>
      </c>
      <c r="G142" s="206" t="s">
        <v>148</v>
      </c>
      <c r="H142" s="207">
        <v>3.9769999999999999</v>
      </c>
      <c r="I142" s="208"/>
      <c r="J142" s="209">
        <f>ROUND(I142*H142,2)</f>
        <v>0</v>
      </c>
      <c r="K142" s="205" t="s">
        <v>132</v>
      </c>
      <c r="L142" s="46"/>
      <c r="M142" s="210" t="s">
        <v>19</v>
      </c>
      <c r="N142" s="211" t="s">
        <v>43</v>
      </c>
      <c r="O142" s="86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4" t="s">
        <v>181</v>
      </c>
      <c r="AT142" s="214" t="s">
        <v>128</v>
      </c>
      <c r="AU142" s="214" t="s">
        <v>82</v>
      </c>
      <c r="AY142" s="19" t="s">
        <v>123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9" t="s">
        <v>80</v>
      </c>
      <c r="BK142" s="215">
        <f>ROUND(I142*H142,2)</f>
        <v>0</v>
      </c>
      <c r="BL142" s="19" t="s">
        <v>181</v>
      </c>
      <c r="BM142" s="214" t="s">
        <v>226</v>
      </c>
    </row>
    <row r="143" s="2" customFormat="1">
      <c r="A143" s="40"/>
      <c r="B143" s="41"/>
      <c r="C143" s="42"/>
      <c r="D143" s="216" t="s">
        <v>136</v>
      </c>
      <c r="E143" s="42"/>
      <c r="F143" s="217" t="s">
        <v>227</v>
      </c>
      <c r="G143" s="42"/>
      <c r="H143" s="42"/>
      <c r="I143" s="218"/>
      <c r="J143" s="42"/>
      <c r="K143" s="42"/>
      <c r="L143" s="46"/>
      <c r="M143" s="219"/>
      <c r="N143" s="220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82</v>
      </c>
    </row>
    <row r="144" s="12" customFormat="1" ht="22.8" customHeight="1">
      <c r="A144" s="12"/>
      <c r="B144" s="187"/>
      <c r="C144" s="188"/>
      <c r="D144" s="189" t="s">
        <v>71</v>
      </c>
      <c r="E144" s="201" t="s">
        <v>228</v>
      </c>
      <c r="F144" s="201" t="s">
        <v>229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SUM(P145:P177)</f>
        <v>0</v>
      </c>
      <c r="Q144" s="195"/>
      <c r="R144" s="196">
        <f>SUM(R145:R177)</f>
        <v>1.9219990000000002</v>
      </c>
      <c r="S144" s="195"/>
      <c r="T144" s="197">
        <f>SUM(T145:T177)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71</v>
      </c>
      <c r="AU144" s="199" t="s">
        <v>80</v>
      </c>
      <c r="AY144" s="198" t="s">
        <v>123</v>
      </c>
      <c r="BK144" s="200">
        <f>SUM(BK145:BK177)</f>
        <v>0</v>
      </c>
    </row>
    <row r="145" s="2" customFormat="1" ht="21.75" customHeight="1">
      <c r="A145" s="40"/>
      <c r="B145" s="41"/>
      <c r="C145" s="203" t="s">
        <v>230</v>
      </c>
      <c r="D145" s="203" t="s">
        <v>128</v>
      </c>
      <c r="E145" s="204" t="s">
        <v>231</v>
      </c>
      <c r="F145" s="205" t="s">
        <v>232</v>
      </c>
      <c r="G145" s="206" t="s">
        <v>180</v>
      </c>
      <c r="H145" s="207">
        <v>305.37</v>
      </c>
      <c r="I145" s="208"/>
      <c r="J145" s="209">
        <f>ROUND(I145*H145,2)</f>
        <v>0</v>
      </c>
      <c r="K145" s="205" t="s">
        <v>132</v>
      </c>
      <c r="L145" s="46"/>
      <c r="M145" s="210" t="s">
        <v>19</v>
      </c>
      <c r="N145" s="211" t="s">
        <v>43</v>
      </c>
      <c r="O145" s="86"/>
      <c r="P145" s="212">
        <f>O145*H145</f>
        <v>0</v>
      </c>
      <c r="Q145" s="212">
        <v>0.00058</v>
      </c>
      <c r="R145" s="212">
        <f>Q145*H145</f>
        <v>0.17711460000000001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181</v>
      </c>
      <c r="AT145" s="214" t="s">
        <v>128</v>
      </c>
      <c r="AU145" s="214" t="s">
        <v>82</v>
      </c>
      <c r="AY145" s="19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80</v>
      </c>
      <c r="BK145" s="215">
        <f>ROUND(I145*H145,2)</f>
        <v>0</v>
      </c>
      <c r="BL145" s="19" t="s">
        <v>181</v>
      </c>
      <c r="BM145" s="214" t="s">
        <v>233</v>
      </c>
    </row>
    <row r="146" s="2" customFormat="1">
      <c r="A146" s="40"/>
      <c r="B146" s="41"/>
      <c r="C146" s="42"/>
      <c r="D146" s="216" t="s">
        <v>136</v>
      </c>
      <c r="E146" s="42"/>
      <c r="F146" s="217" t="s">
        <v>234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136</v>
      </c>
      <c r="AU146" s="19" t="s">
        <v>82</v>
      </c>
    </row>
    <row r="147" s="13" customFormat="1">
      <c r="A147" s="13"/>
      <c r="B147" s="221"/>
      <c r="C147" s="222"/>
      <c r="D147" s="216" t="s">
        <v>138</v>
      </c>
      <c r="E147" s="223" t="s">
        <v>19</v>
      </c>
      <c r="F147" s="224" t="s">
        <v>83</v>
      </c>
      <c r="G147" s="222"/>
      <c r="H147" s="225">
        <v>305.37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138</v>
      </c>
      <c r="AU147" s="231" t="s">
        <v>82</v>
      </c>
      <c r="AV147" s="13" t="s">
        <v>82</v>
      </c>
      <c r="AW147" s="13" t="s">
        <v>33</v>
      </c>
      <c r="AX147" s="13" t="s">
        <v>80</v>
      </c>
      <c r="AY147" s="231" t="s">
        <v>123</v>
      </c>
    </row>
    <row r="148" s="2" customFormat="1" ht="16.5" customHeight="1">
      <c r="A148" s="40"/>
      <c r="B148" s="41"/>
      <c r="C148" s="232" t="s">
        <v>235</v>
      </c>
      <c r="D148" s="232" t="s">
        <v>87</v>
      </c>
      <c r="E148" s="233" t="s">
        <v>236</v>
      </c>
      <c r="F148" s="234" t="s">
        <v>237</v>
      </c>
      <c r="G148" s="235" t="s">
        <v>180</v>
      </c>
      <c r="H148" s="236">
        <v>320.63900000000001</v>
      </c>
      <c r="I148" s="237"/>
      <c r="J148" s="238">
        <f>ROUND(I148*H148,2)</f>
        <v>0</v>
      </c>
      <c r="K148" s="234" t="s">
        <v>132</v>
      </c>
      <c r="L148" s="239"/>
      <c r="M148" s="240" t="s">
        <v>19</v>
      </c>
      <c r="N148" s="241" t="s">
        <v>43</v>
      </c>
      <c r="O148" s="86"/>
      <c r="P148" s="212">
        <f>O148*H148</f>
        <v>0</v>
      </c>
      <c r="Q148" s="212">
        <v>0.0050000000000000001</v>
      </c>
      <c r="R148" s="212">
        <f>Q148*H148</f>
        <v>1.6031950000000002</v>
      </c>
      <c r="S148" s="212">
        <v>0</v>
      </c>
      <c r="T148" s="21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4" t="s">
        <v>197</v>
      </c>
      <c r="AT148" s="214" t="s">
        <v>87</v>
      </c>
      <c r="AU148" s="214" t="s">
        <v>82</v>
      </c>
      <c r="AY148" s="19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9" t="s">
        <v>80</v>
      </c>
      <c r="BK148" s="215">
        <f>ROUND(I148*H148,2)</f>
        <v>0</v>
      </c>
      <c r="BL148" s="19" t="s">
        <v>181</v>
      </c>
      <c r="BM148" s="214" t="s">
        <v>238</v>
      </c>
    </row>
    <row r="149" s="2" customFormat="1">
      <c r="A149" s="40"/>
      <c r="B149" s="41"/>
      <c r="C149" s="42"/>
      <c r="D149" s="216" t="s">
        <v>136</v>
      </c>
      <c r="E149" s="42"/>
      <c r="F149" s="217" t="s">
        <v>237</v>
      </c>
      <c r="G149" s="42"/>
      <c r="H149" s="42"/>
      <c r="I149" s="218"/>
      <c r="J149" s="42"/>
      <c r="K149" s="42"/>
      <c r="L149" s="46"/>
      <c r="M149" s="219"/>
      <c r="N149" s="220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82</v>
      </c>
    </row>
    <row r="150" s="13" customFormat="1">
      <c r="A150" s="13"/>
      <c r="B150" s="221"/>
      <c r="C150" s="222"/>
      <c r="D150" s="216" t="s">
        <v>138</v>
      </c>
      <c r="E150" s="223" t="s">
        <v>19</v>
      </c>
      <c r="F150" s="224" t="s">
        <v>83</v>
      </c>
      <c r="G150" s="222"/>
      <c r="H150" s="225">
        <v>305.37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82</v>
      </c>
      <c r="AV150" s="13" t="s">
        <v>82</v>
      </c>
      <c r="AW150" s="13" t="s">
        <v>33</v>
      </c>
      <c r="AX150" s="13" t="s">
        <v>80</v>
      </c>
      <c r="AY150" s="231" t="s">
        <v>123</v>
      </c>
    </row>
    <row r="151" s="13" customFormat="1">
      <c r="A151" s="13"/>
      <c r="B151" s="221"/>
      <c r="C151" s="222"/>
      <c r="D151" s="216" t="s">
        <v>138</v>
      </c>
      <c r="E151" s="222"/>
      <c r="F151" s="224" t="s">
        <v>239</v>
      </c>
      <c r="G151" s="222"/>
      <c r="H151" s="225">
        <v>320.63900000000001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82</v>
      </c>
      <c r="AV151" s="13" t="s">
        <v>82</v>
      </c>
      <c r="AW151" s="13" t="s">
        <v>4</v>
      </c>
      <c r="AX151" s="13" t="s">
        <v>80</v>
      </c>
      <c r="AY151" s="231" t="s">
        <v>123</v>
      </c>
    </row>
    <row r="152" s="2" customFormat="1" ht="16.5" customHeight="1">
      <c r="A152" s="40"/>
      <c r="B152" s="41"/>
      <c r="C152" s="203" t="s">
        <v>240</v>
      </c>
      <c r="D152" s="203" t="s">
        <v>128</v>
      </c>
      <c r="E152" s="204" t="s">
        <v>241</v>
      </c>
      <c r="F152" s="205" t="s">
        <v>242</v>
      </c>
      <c r="G152" s="206" t="s">
        <v>180</v>
      </c>
      <c r="H152" s="207">
        <v>305.37</v>
      </c>
      <c r="I152" s="208"/>
      <c r="J152" s="209">
        <f>ROUND(I152*H152,2)</f>
        <v>0</v>
      </c>
      <c r="K152" s="205" t="s">
        <v>132</v>
      </c>
      <c r="L152" s="46"/>
      <c r="M152" s="210" t="s">
        <v>19</v>
      </c>
      <c r="N152" s="211" t="s">
        <v>43</v>
      </c>
      <c r="O152" s="86"/>
      <c r="P152" s="212">
        <f>O152*H152</f>
        <v>0</v>
      </c>
      <c r="Q152" s="212">
        <v>6.9999999999999994E-05</v>
      </c>
      <c r="R152" s="212">
        <f>Q152*H152</f>
        <v>0.0213759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181</v>
      </c>
      <c r="AT152" s="214" t="s">
        <v>128</v>
      </c>
      <c r="AU152" s="214" t="s">
        <v>82</v>
      </c>
      <c r="AY152" s="19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80</v>
      </c>
      <c r="BK152" s="215">
        <f>ROUND(I152*H152,2)</f>
        <v>0</v>
      </c>
      <c r="BL152" s="19" t="s">
        <v>181</v>
      </c>
      <c r="BM152" s="214" t="s">
        <v>243</v>
      </c>
    </row>
    <row r="153" s="2" customFormat="1">
      <c r="A153" s="40"/>
      <c r="B153" s="41"/>
      <c r="C153" s="42"/>
      <c r="D153" s="216" t="s">
        <v>136</v>
      </c>
      <c r="E153" s="42"/>
      <c r="F153" s="217" t="s">
        <v>244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82</v>
      </c>
    </row>
    <row r="154" s="13" customFormat="1">
      <c r="A154" s="13"/>
      <c r="B154" s="221"/>
      <c r="C154" s="222"/>
      <c r="D154" s="216" t="s">
        <v>138</v>
      </c>
      <c r="E154" s="223" t="s">
        <v>19</v>
      </c>
      <c r="F154" s="224" t="s">
        <v>83</v>
      </c>
      <c r="G154" s="222"/>
      <c r="H154" s="225">
        <v>305.37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138</v>
      </c>
      <c r="AU154" s="231" t="s">
        <v>82</v>
      </c>
      <c r="AV154" s="13" t="s">
        <v>82</v>
      </c>
      <c r="AW154" s="13" t="s">
        <v>33</v>
      </c>
      <c r="AX154" s="13" t="s">
        <v>80</v>
      </c>
      <c r="AY154" s="231" t="s">
        <v>123</v>
      </c>
    </row>
    <row r="155" s="2" customFormat="1" ht="21.75" customHeight="1">
      <c r="A155" s="40"/>
      <c r="B155" s="41"/>
      <c r="C155" s="203" t="s">
        <v>245</v>
      </c>
      <c r="D155" s="203" t="s">
        <v>128</v>
      </c>
      <c r="E155" s="204" t="s">
        <v>246</v>
      </c>
      <c r="F155" s="205" t="s">
        <v>247</v>
      </c>
      <c r="G155" s="206" t="s">
        <v>180</v>
      </c>
      <c r="H155" s="207">
        <v>51.149999999999999</v>
      </c>
      <c r="I155" s="208"/>
      <c r="J155" s="209">
        <f>ROUND(I155*H155,2)</f>
        <v>0</v>
      </c>
      <c r="K155" s="205" t="s">
        <v>132</v>
      </c>
      <c r="L155" s="46"/>
      <c r="M155" s="210" t="s">
        <v>19</v>
      </c>
      <c r="N155" s="211" t="s">
        <v>43</v>
      </c>
      <c r="O155" s="86"/>
      <c r="P155" s="212">
        <f>O155*H155</f>
        <v>0</v>
      </c>
      <c r="Q155" s="212">
        <v>0.00019000000000000001</v>
      </c>
      <c r="R155" s="212">
        <f>Q155*H155</f>
        <v>0.0097184999999999997</v>
      </c>
      <c r="S155" s="212">
        <v>0</v>
      </c>
      <c r="T155" s="21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4" t="s">
        <v>181</v>
      </c>
      <c r="AT155" s="214" t="s">
        <v>128</v>
      </c>
      <c r="AU155" s="214" t="s">
        <v>82</v>
      </c>
      <c r="AY155" s="19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9" t="s">
        <v>80</v>
      </c>
      <c r="BK155" s="215">
        <f>ROUND(I155*H155,2)</f>
        <v>0</v>
      </c>
      <c r="BL155" s="19" t="s">
        <v>181</v>
      </c>
      <c r="BM155" s="214" t="s">
        <v>248</v>
      </c>
    </row>
    <row r="156" s="2" customFormat="1">
      <c r="A156" s="40"/>
      <c r="B156" s="41"/>
      <c r="C156" s="42"/>
      <c r="D156" s="216" t="s">
        <v>136</v>
      </c>
      <c r="E156" s="42"/>
      <c r="F156" s="217" t="s">
        <v>249</v>
      </c>
      <c r="G156" s="42"/>
      <c r="H156" s="42"/>
      <c r="I156" s="218"/>
      <c r="J156" s="42"/>
      <c r="K156" s="42"/>
      <c r="L156" s="46"/>
      <c r="M156" s="219"/>
      <c r="N156" s="220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136</v>
      </c>
      <c r="AU156" s="19" t="s">
        <v>82</v>
      </c>
    </row>
    <row r="157" s="15" customFormat="1">
      <c r="A157" s="15"/>
      <c r="B157" s="253"/>
      <c r="C157" s="254"/>
      <c r="D157" s="216" t="s">
        <v>138</v>
      </c>
      <c r="E157" s="255" t="s">
        <v>19</v>
      </c>
      <c r="F157" s="256" t="s">
        <v>250</v>
      </c>
      <c r="G157" s="254"/>
      <c r="H157" s="255" t="s">
        <v>19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138</v>
      </c>
      <c r="AU157" s="262" t="s">
        <v>82</v>
      </c>
      <c r="AV157" s="15" t="s">
        <v>80</v>
      </c>
      <c r="AW157" s="15" t="s">
        <v>33</v>
      </c>
      <c r="AX157" s="15" t="s">
        <v>72</v>
      </c>
      <c r="AY157" s="262" t="s">
        <v>123</v>
      </c>
    </row>
    <row r="158" s="13" customFormat="1">
      <c r="A158" s="13"/>
      <c r="B158" s="221"/>
      <c r="C158" s="222"/>
      <c r="D158" s="216" t="s">
        <v>138</v>
      </c>
      <c r="E158" s="223" t="s">
        <v>19</v>
      </c>
      <c r="F158" s="224" t="s">
        <v>251</v>
      </c>
      <c r="G158" s="222"/>
      <c r="H158" s="225">
        <v>25.850000000000001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138</v>
      </c>
      <c r="AU158" s="231" t="s">
        <v>82</v>
      </c>
      <c r="AV158" s="13" t="s">
        <v>82</v>
      </c>
      <c r="AW158" s="13" t="s">
        <v>33</v>
      </c>
      <c r="AX158" s="13" t="s">
        <v>72</v>
      </c>
      <c r="AY158" s="231" t="s">
        <v>123</v>
      </c>
    </row>
    <row r="159" s="13" customFormat="1">
      <c r="A159" s="13"/>
      <c r="B159" s="221"/>
      <c r="C159" s="222"/>
      <c r="D159" s="216" t="s">
        <v>138</v>
      </c>
      <c r="E159" s="223" t="s">
        <v>19</v>
      </c>
      <c r="F159" s="224" t="s">
        <v>252</v>
      </c>
      <c r="G159" s="222"/>
      <c r="H159" s="225">
        <v>18.800000000000001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138</v>
      </c>
      <c r="AU159" s="231" t="s">
        <v>82</v>
      </c>
      <c r="AV159" s="13" t="s">
        <v>82</v>
      </c>
      <c r="AW159" s="13" t="s">
        <v>33</v>
      </c>
      <c r="AX159" s="13" t="s">
        <v>72</v>
      </c>
      <c r="AY159" s="231" t="s">
        <v>123</v>
      </c>
    </row>
    <row r="160" s="13" customFormat="1">
      <c r="A160" s="13"/>
      <c r="B160" s="221"/>
      <c r="C160" s="222"/>
      <c r="D160" s="216" t="s">
        <v>138</v>
      </c>
      <c r="E160" s="223" t="s">
        <v>19</v>
      </c>
      <c r="F160" s="224" t="s">
        <v>253</v>
      </c>
      <c r="G160" s="222"/>
      <c r="H160" s="225">
        <v>2.75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138</v>
      </c>
      <c r="AU160" s="231" t="s">
        <v>82</v>
      </c>
      <c r="AV160" s="13" t="s">
        <v>82</v>
      </c>
      <c r="AW160" s="13" t="s">
        <v>33</v>
      </c>
      <c r="AX160" s="13" t="s">
        <v>72</v>
      </c>
      <c r="AY160" s="231" t="s">
        <v>123</v>
      </c>
    </row>
    <row r="161" s="13" customFormat="1">
      <c r="A161" s="13"/>
      <c r="B161" s="221"/>
      <c r="C161" s="222"/>
      <c r="D161" s="216" t="s">
        <v>138</v>
      </c>
      <c r="E161" s="223" t="s">
        <v>19</v>
      </c>
      <c r="F161" s="224" t="s">
        <v>254</v>
      </c>
      <c r="G161" s="222"/>
      <c r="H161" s="225">
        <v>3.75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138</v>
      </c>
      <c r="AU161" s="231" t="s">
        <v>82</v>
      </c>
      <c r="AV161" s="13" t="s">
        <v>82</v>
      </c>
      <c r="AW161" s="13" t="s">
        <v>33</v>
      </c>
      <c r="AX161" s="13" t="s">
        <v>72</v>
      </c>
      <c r="AY161" s="231" t="s">
        <v>123</v>
      </c>
    </row>
    <row r="162" s="16" customFormat="1">
      <c r="A162" s="16"/>
      <c r="B162" s="263"/>
      <c r="C162" s="264"/>
      <c r="D162" s="216" t="s">
        <v>138</v>
      </c>
      <c r="E162" s="265" t="s">
        <v>19</v>
      </c>
      <c r="F162" s="266" t="s">
        <v>255</v>
      </c>
      <c r="G162" s="264"/>
      <c r="H162" s="267">
        <v>51.149999999999999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3" t="s">
        <v>138</v>
      </c>
      <c r="AU162" s="273" t="s">
        <v>82</v>
      </c>
      <c r="AV162" s="16" t="s">
        <v>133</v>
      </c>
      <c r="AW162" s="16" t="s">
        <v>33</v>
      </c>
      <c r="AX162" s="16" t="s">
        <v>80</v>
      </c>
      <c r="AY162" s="273" t="s">
        <v>123</v>
      </c>
    </row>
    <row r="163" s="2" customFormat="1" ht="16.5" customHeight="1">
      <c r="A163" s="40"/>
      <c r="B163" s="41"/>
      <c r="C163" s="232" t="s">
        <v>7</v>
      </c>
      <c r="D163" s="232" t="s">
        <v>87</v>
      </c>
      <c r="E163" s="233" t="s">
        <v>256</v>
      </c>
      <c r="F163" s="234" t="s">
        <v>257</v>
      </c>
      <c r="G163" s="235" t="s">
        <v>180</v>
      </c>
      <c r="H163" s="236">
        <v>30.030000000000001</v>
      </c>
      <c r="I163" s="237"/>
      <c r="J163" s="238">
        <f>ROUND(I163*H163,2)</f>
        <v>0</v>
      </c>
      <c r="K163" s="234" t="s">
        <v>132</v>
      </c>
      <c r="L163" s="239"/>
      <c r="M163" s="240" t="s">
        <v>19</v>
      </c>
      <c r="N163" s="241" t="s">
        <v>43</v>
      </c>
      <c r="O163" s="86"/>
      <c r="P163" s="212">
        <f>O163*H163</f>
        <v>0</v>
      </c>
      <c r="Q163" s="212">
        <v>0.0025000000000000001</v>
      </c>
      <c r="R163" s="212">
        <f>Q163*H163</f>
        <v>0.075075000000000003</v>
      </c>
      <c r="S163" s="212">
        <v>0</v>
      </c>
      <c r="T163" s="21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4" t="s">
        <v>197</v>
      </c>
      <c r="AT163" s="214" t="s">
        <v>87</v>
      </c>
      <c r="AU163" s="214" t="s">
        <v>82</v>
      </c>
      <c r="AY163" s="19" t="s">
        <v>123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9" t="s">
        <v>80</v>
      </c>
      <c r="BK163" s="215">
        <f>ROUND(I163*H163,2)</f>
        <v>0</v>
      </c>
      <c r="BL163" s="19" t="s">
        <v>181</v>
      </c>
      <c r="BM163" s="214" t="s">
        <v>258</v>
      </c>
    </row>
    <row r="164" s="2" customFormat="1">
      <c r="A164" s="40"/>
      <c r="B164" s="41"/>
      <c r="C164" s="42"/>
      <c r="D164" s="216" t="s">
        <v>136</v>
      </c>
      <c r="E164" s="42"/>
      <c r="F164" s="217" t="s">
        <v>257</v>
      </c>
      <c r="G164" s="42"/>
      <c r="H164" s="42"/>
      <c r="I164" s="218"/>
      <c r="J164" s="42"/>
      <c r="K164" s="42"/>
      <c r="L164" s="46"/>
      <c r="M164" s="219"/>
      <c r="N164" s="220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136</v>
      </c>
      <c r="AU164" s="19" t="s">
        <v>82</v>
      </c>
    </row>
    <row r="165" s="15" customFormat="1">
      <c r="A165" s="15"/>
      <c r="B165" s="253"/>
      <c r="C165" s="254"/>
      <c r="D165" s="216" t="s">
        <v>138</v>
      </c>
      <c r="E165" s="255" t="s">
        <v>19</v>
      </c>
      <c r="F165" s="256" t="s">
        <v>259</v>
      </c>
      <c r="G165" s="254"/>
      <c r="H165" s="255" t="s">
        <v>19</v>
      </c>
      <c r="I165" s="257"/>
      <c r="J165" s="254"/>
      <c r="K165" s="254"/>
      <c r="L165" s="258"/>
      <c r="M165" s="259"/>
      <c r="N165" s="260"/>
      <c r="O165" s="260"/>
      <c r="P165" s="260"/>
      <c r="Q165" s="260"/>
      <c r="R165" s="260"/>
      <c r="S165" s="260"/>
      <c r="T165" s="26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2" t="s">
        <v>138</v>
      </c>
      <c r="AU165" s="262" t="s">
        <v>82</v>
      </c>
      <c r="AV165" s="15" t="s">
        <v>80</v>
      </c>
      <c r="AW165" s="15" t="s">
        <v>33</v>
      </c>
      <c r="AX165" s="15" t="s">
        <v>72</v>
      </c>
      <c r="AY165" s="262" t="s">
        <v>123</v>
      </c>
    </row>
    <row r="166" s="13" customFormat="1">
      <c r="A166" s="13"/>
      <c r="B166" s="221"/>
      <c r="C166" s="222"/>
      <c r="D166" s="216" t="s">
        <v>138</v>
      </c>
      <c r="E166" s="223" t="s">
        <v>19</v>
      </c>
      <c r="F166" s="224" t="s">
        <v>260</v>
      </c>
      <c r="G166" s="222"/>
      <c r="H166" s="225">
        <v>28.600000000000001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138</v>
      </c>
      <c r="AU166" s="231" t="s">
        <v>82</v>
      </c>
      <c r="AV166" s="13" t="s">
        <v>82</v>
      </c>
      <c r="AW166" s="13" t="s">
        <v>33</v>
      </c>
      <c r="AX166" s="13" t="s">
        <v>72</v>
      </c>
      <c r="AY166" s="231" t="s">
        <v>123</v>
      </c>
    </row>
    <row r="167" s="16" customFormat="1">
      <c r="A167" s="16"/>
      <c r="B167" s="263"/>
      <c r="C167" s="264"/>
      <c r="D167" s="216" t="s">
        <v>138</v>
      </c>
      <c r="E167" s="265" t="s">
        <v>19</v>
      </c>
      <c r="F167" s="266" t="s">
        <v>255</v>
      </c>
      <c r="G167" s="264"/>
      <c r="H167" s="267">
        <v>28.600000000000001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3" t="s">
        <v>138</v>
      </c>
      <c r="AU167" s="273" t="s">
        <v>82</v>
      </c>
      <c r="AV167" s="16" t="s">
        <v>133</v>
      </c>
      <c r="AW167" s="16" t="s">
        <v>33</v>
      </c>
      <c r="AX167" s="16" t="s">
        <v>80</v>
      </c>
      <c r="AY167" s="273" t="s">
        <v>123</v>
      </c>
    </row>
    <row r="168" s="13" customFormat="1">
      <c r="A168" s="13"/>
      <c r="B168" s="221"/>
      <c r="C168" s="222"/>
      <c r="D168" s="216" t="s">
        <v>138</v>
      </c>
      <c r="E168" s="222"/>
      <c r="F168" s="224" t="s">
        <v>261</v>
      </c>
      <c r="G168" s="222"/>
      <c r="H168" s="225">
        <v>30.030000000000001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138</v>
      </c>
      <c r="AU168" s="231" t="s">
        <v>82</v>
      </c>
      <c r="AV168" s="13" t="s">
        <v>82</v>
      </c>
      <c r="AW168" s="13" t="s">
        <v>4</v>
      </c>
      <c r="AX168" s="13" t="s">
        <v>80</v>
      </c>
      <c r="AY168" s="231" t="s">
        <v>123</v>
      </c>
    </row>
    <row r="169" s="2" customFormat="1" ht="16.5" customHeight="1">
      <c r="A169" s="40"/>
      <c r="B169" s="41"/>
      <c r="C169" s="232" t="s">
        <v>262</v>
      </c>
      <c r="D169" s="232" t="s">
        <v>87</v>
      </c>
      <c r="E169" s="233" t="s">
        <v>263</v>
      </c>
      <c r="F169" s="234" t="s">
        <v>264</v>
      </c>
      <c r="G169" s="235" t="s">
        <v>265</v>
      </c>
      <c r="H169" s="236">
        <v>1.1839999999999999</v>
      </c>
      <c r="I169" s="237"/>
      <c r="J169" s="238">
        <f>ROUND(I169*H169,2)</f>
        <v>0</v>
      </c>
      <c r="K169" s="234" t="s">
        <v>132</v>
      </c>
      <c r="L169" s="239"/>
      <c r="M169" s="240" t="s">
        <v>19</v>
      </c>
      <c r="N169" s="241" t="s">
        <v>43</v>
      </c>
      <c r="O169" s="86"/>
      <c r="P169" s="212">
        <f>O169*H169</f>
        <v>0</v>
      </c>
      <c r="Q169" s="212">
        <v>0.029999999999999999</v>
      </c>
      <c r="R169" s="212">
        <f>Q169*H169</f>
        <v>0.035519999999999996</v>
      </c>
      <c r="S169" s="212">
        <v>0</v>
      </c>
      <c r="T169" s="21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4" t="s">
        <v>197</v>
      </c>
      <c r="AT169" s="214" t="s">
        <v>87</v>
      </c>
      <c r="AU169" s="214" t="s">
        <v>82</v>
      </c>
      <c r="AY169" s="19" t="s">
        <v>123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9" t="s">
        <v>80</v>
      </c>
      <c r="BK169" s="215">
        <f>ROUND(I169*H169,2)</f>
        <v>0</v>
      </c>
      <c r="BL169" s="19" t="s">
        <v>181</v>
      </c>
      <c r="BM169" s="214" t="s">
        <v>266</v>
      </c>
    </row>
    <row r="170" s="2" customFormat="1">
      <c r="A170" s="40"/>
      <c r="B170" s="41"/>
      <c r="C170" s="42"/>
      <c r="D170" s="216" t="s">
        <v>136</v>
      </c>
      <c r="E170" s="42"/>
      <c r="F170" s="217" t="s">
        <v>264</v>
      </c>
      <c r="G170" s="42"/>
      <c r="H170" s="42"/>
      <c r="I170" s="218"/>
      <c r="J170" s="42"/>
      <c r="K170" s="42"/>
      <c r="L170" s="46"/>
      <c r="M170" s="219"/>
      <c r="N170" s="220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136</v>
      </c>
      <c r="AU170" s="19" t="s">
        <v>82</v>
      </c>
    </row>
    <row r="171" s="15" customFormat="1">
      <c r="A171" s="15"/>
      <c r="B171" s="253"/>
      <c r="C171" s="254"/>
      <c r="D171" s="216" t="s">
        <v>138</v>
      </c>
      <c r="E171" s="255" t="s">
        <v>19</v>
      </c>
      <c r="F171" s="256" t="s">
        <v>267</v>
      </c>
      <c r="G171" s="254"/>
      <c r="H171" s="255" t="s">
        <v>19</v>
      </c>
      <c r="I171" s="257"/>
      <c r="J171" s="254"/>
      <c r="K171" s="254"/>
      <c r="L171" s="258"/>
      <c r="M171" s="259"/>
      <c r="N171" s="260"/>
      <c r="O171" s="260"/>
      <c r="P171" s="260"/>
      <c r="Q171" s="260"/>
      <c r="R171" s="260"/>
      <c r="S171" s="260"/>
      <c r="T171" s="26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138</v>
      </c>
      <c r="AU171" s="262" t="s">
        <v>82</v>
      </c>
      <c r="AV171" s="15" t="s">
        <v>80</v>
      </c>
      <c r="AW171" s="15" t="s">
        <v>33</v>
      </c>
      <c r="AX171" s="15" t="s">
        <v>72</v>
      </c>
      <c r="AY171" s="262" t="s">
        <v>123</v>
      </c>
    </row>
    <row r="172" s="13" customFormat="1">
      <c r="A172" s="13"/>
      <c r="B172" s="221"/>
      <c r="C172" s="222"/>
      <c r="D172" s="216" t="s">
        <v>138</v>
      </c>
      <c r="E172" s="223" t="s">
        <v>19</v>
      </c>
      <c r="F172" s="224" t="s">
        <v>268</v>
      </c>
      <c r="G172" s="222"/>
      <c r="H172" s="225">
        <v>0.93999999999999995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138</v>
      </c>
      <c r="AU172" s="231" t="s">
        <v>82</v>
      </c>
      <c r="AV172" s="13" t="s">
        <v>82</v>
      </c>
      <c r="AW172" s="13" t="s">
        <v>33</v>
      </c>
      <c r="AX172" s="13" t="s">
        <v>72</v>
      </c>
      <c r="AY172" s="231" t="s">
        <v>123</v>
      </c>
    </row>
    <row r="173" s="13" customFormat="1">
      <c r="A173" s="13"/>
      <c r="B173" s="221"/>
      <c r="C173" s="222"/>
      <c r="D173" s="216" t="s">
        <v>138</v>
      </c>
      <c r="E173" s="223" t="s">
        <v>19</v>
      </c>
      <c r="F173" s="224" t="s">
        <v>269</v>
      </c>
      <c r="G173" s="222"/>
      <c r="H173" s="225">
        <v>0.188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138</v>
      </c>
      <c r="AU173" s="231" t="s">
        <v>82</v>
      </c>
      <c r="AV173" s="13" t="s">
        <v>82</v>
      </c>
      <c r="AW173" s="13" t="s">
        <v>33</v>
      </c>
      <c r="AX173" s="13" t="s">
        <v>72</v>
      </c>
      <c r="AY173" s="231" t="s">
        <v>123</v>
      </c>
    </row>
    <row r="174" s="16" customFormat="1">
      <c r="A174" s="16"/>
      <c r="B174" s="263"/>
      <c r="C174" s="264"/>
      <c r="D174" s="216" t="s">
        <v>138</v>
      </c>
      <c r="E174" s="265" t="s">
        <v>19</v>
      </c>
      <c r="F174" s="266" t="s">
        <v>255</v>
      </c>
      <c r="G174" s="264"/>
      <c r="H174" s="267">
        <v>1.1279999999999999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3" t="s">
        <v>138</v>
      </c>
      <c r="AU174" s="273" t="s">
        <v>82</v>
      </c>
      <c r="AV174" s="16" t="s">
        <v>133</v>
      </c>
      <c r="AW174" s="16" t="s">
        <v>33</v>
      </c>
      <c r="AX174" s="16" t="s">
        <v>80</v>
      </c>
      <c r="AY174" s="273" t="s">
        <v>123</v>
      </c>
    </row>
    <row r="175" s="13" customFormat="1">
      <c r="A175" s="13"/>
      <c r="B175" s="221"/>
      <c r="C175" s="222"/>
      <c r="D175" s="216" t="s">
        <v>138</v>
      </c>
      <c r="E175" s="222"/>
      <c r="F175" s="224" t="s">
        <v>270</v>
      </c>
      <c r="G175" s="222"/>
      <c r="H175" s="225">
        <v>1.1839999999999999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138</v>
      </c>
      <c r="AU175" s="231" t="s">
        <v>82</v>
      </c>
      <c r="AV175" s="13" t="s">
        <v>82</v>
      </c>
      <c r="AW175" s="13" t="s">
        <v>4</v>
      </c>
      <c r="AX175" s="13" t="s">
        <v>80</v>
      </c>
      <c r="AY175" s="231" t="s">
        <v>123</v>
      </c>
    </row>
    <row r="176" s="2" customFormat="1" ht="16.5" customHeight="1">
      <c r="A176" s="40"/>
      <c r="B176" s="41"/>
      <c r="C176" s="203" t="s">
        <v>271</v>
      </c>
      <c r="D176" s="203" t="s">
        <v>128</v>
      </c>
      <c r="E176" s="204" t="s">
        <v>272</v>
      </c>
      <c r="F176" s="205" t="s">
        <v>273</v>
      </c>
      <c r="G176" s="206" t="s">
        <v>148</v>
      </c>
      <c r="H176" s="207">
        <v>3.9769999999999999</v>
      </c>
      <c r="I176" s="208"/>
      <c r="J176" s="209">
        <f>ROUND(I176*H176,2)</f>
        <v>0</v>
      </c>
      <c r="K176" s="205" t="s">
        <v>132</v>
      </c>
      <c r="L176" s="46"/>
      <c r="M176" s="210" t="s">
        <v>19</v>
      </c>
      <c r="N176" s="211" t="s">
        <v>43</v>
      </c>
      <c r="O176" s="86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181</v>
      </c>
      <c r="AT176" s="214" t="s">
        <v>128</v>
      </c>
      <c r="AU176" s="214" t="s">
        <v>82</v>
      </c>
      <c r="AY176" s="19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80</v>
      </c>
      <c r="BK176" s="215">
        <f>ROUND(I176*H176,2)</f>
        <v>0</v>
      </c>
      <c r="BL176" s="19" t="s">
        <v>181</v>
      </c>
      <c r="BM176" s="214" t="s">
        <v>274</v>
      </c>
    </row>
    <row r="177" s="2" customFormat="1">
      <c r="A177" s="40"/>
      <c r="B177" s="41"/>
      <c r="C177" s="42"/>
      <c r="D177" s="216" t="s">
        <v>136</v>
      </c>
      <c r="E177" s="42"/>
      <c r="F177" s="217" t="s">
        <v>275</v>
      </c>
      <c r="G177" s="42"/>
      <c r="H177" s="42"/>
      <c r="I177" s="218"/>
      <c r="J177" s="42"/>
      <c r="K177" s="42"/>
      <c r="L177" s="46"/>
      <c r="M177" s="219"/>
      <c r="N177" s="220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82</v>
      </c>
    </row>
    <row r="178" s="12" customFormat="1" ht="22.8" customHeight="1">
      <c r="A178" s="12"/>
      <c r="B178" s="187"/>
      <c r="C178" s="188"/>
      <c r="D178" s="189" t="s">
        <v>71</v>
      </c>
      <c r="E178" s="201" t="s">
        <v>276</v>
      </c>
      <c r="F178" s="201" t="s">
        <v>277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SUM(P179:P192)</f>
        <v>0</v>
      </c>
      <c r="Q178" s="195"/>
      <c r="R178" s="196">
        <f>SUM(R179:R192)</f>
        <v>0.01294</v>
      </c>
      <c r="S178" s="195"/>
      <c r="T178" s="197">
        <f>SUM(T179:T192)</f>
        <v>0.020109999999999999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8" t="s">
        <v>82</v>
      </c>
      <c r="AT178" s="199" t="s">
        <v>71</v>
      </c>
      <c r="AU178" s="199" t="s">
        <v>80</v>
      </c>
      <c r="AY178" s="198" t="s">
        <v>123</v>
      </c>
      <c r="BK178" s="200">
        <f>SUM(BK179:BK192)</f>
        <v>0</v>
      </c>
    </row>
    <row r="179" s="2" customFormat="1" ht="16.5" customHeight="1">
      <c r="A179" s="40"/>
      <c r="B179" s="41"/>
      <c r="C179" s="203" t="s">
        <v>278</v>
      </c>
      <c r="D179" s="203" t="s">
        <v>128</v>
      </c>
      <c r="E179" s="204" t="s">
        <v>279</v>
      </c>
      <c r="F179" s="205" t="s">
        <v>280</v>
      </c>
      <c r="G179" s="206" t="s">
        <v>281</v>
      </c>
      <c r="H179" s="207">
        <v>1</v>
      </c>
      <c r="I179" s="208"/>
      <c r="J179" s="209">
        <f>ROUND(I179*H179,2)</f>
        <v>0</v>
      </c>
      <c r="K179" s="205" t="s">
        <v>132</v>
      </c>
      <c r="L179" s="46"/>
      <c r="M179" s="210" t="s">
        <v>19</v>
      </c>
      <c r="N179" s="211" t="s">
        <v>43</v>
      </c>
      <c r="O179" s="86"/>
      <c r="P179" s="212">
        <f>O179*H179</f>
        <v>0</v>
      </c>
      <c r="Q179" s="212">
        <v>0.00157</v>
      </c>
      <c r="R179" s="212">
        <f>Q179*H179</f>
        <v>0.00157</v>
      </c>
      <c r="S179" s="212">
        <v>0</v>
      </c>
      <c r="T179" s="21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4" t="s">
        <v>181</v>
      </c>
      <c r="AT179" s="214" t="s">
        <v>128</v>
      </c>
      <c r="AU179" s="214" t="s">
        <v>82</v>
      </c>
      <c r="AY179" s="19" t="s">
        <v>123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9" t="s">
        <v>80</v>
      </c>
      <c r="BK179" s="215">
        <f>ROUND(I179*H179,2)</f>
        <v>0</v>
      </c>
      <c r="BL179" s="19" t="s">
        <v>181</v>
      </c>
      <c r="BM179" s="214" t="s">
        <v>282</v>
      </c>
    </row>
    <row r="180" s="2" customFormat="1">
      <c r="A180" s="40"/>
      <c r="B180" s="41"/>
      <c r="C180" s="42"/>
      <c r="D180" s="216" t="s">
        <v>136</v>
      </c>
      <c r="E180" s="42"/>
      <c r="F180" s="217" t="s">
        <v>283</v>
      </c>
      <c r="G180" s="42"/>
      <c r="H180" s="42"/>
      <c r="I180" s="218"/>
      <c r="J180" s="42"/>
      <c r="K180" s="42"/>
      <c r="L180" s="46"/>
      <c r="M180" s="219"/>
      <c r="N180" s="220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136</v>
      </c>
      <c r="AU180" s="19" t="s">
        <v>82</v>
      </c>
    </row>
    <row r="181" s="13" customFormat="1">
      <c r="A181" s="13"/>
      <c r="B181" s="221"/>
      <c r="C181" s="222"/>
      <c r="D181" s="216" t="s">
        <v>138</v>
      </c>
      <c r="E181" s="223" t="s">
        <v>19</v>
      </c>
      <c r="F181" s="224" t="s">
        <v>284</v>
      </c>
      <c r="G181" s="222"/>
      <c r="H181" s="225">
        <v>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138</v>
      </c>
      <c r="AU181" s="231" t="s">
        <v>82</v>
      </c>
      <c r="AV181" s="13" t="s">
        <v>82</v>
      </c>
      <c r="AW181" s="13" t="s">
        <v>33</v>
      </c>
      <c r="AX181" s="13" t="s">
        <v>80</v>
      </c>
      <c r="AY181" s="231" t="s">
        <v>123</v>
      </c>
    </row>
    <row r="182" s="2" customFormat="1" ht="16.5" customHeight="1">
      <c r="A182" s="40"/>
      <c r="B182" s="41"/>
      <c r="C182" s="203" t="s">
        <v>285</v>
      </c>
      <c r="D182" s="203" t="s">
        <v>128</v>
      </c>
      <c r="E182" s="204" t="s">
        <v>286</v>
      </c>
      <c r="F182" s="205" t="s">
        <v>287</v>
      </c>
      <c r="G182" s="206" t="s">
        <v>281</v>
      </c>
      <c r="H182" s="207">
        <v>4.7999999999999998</v>
      </c>
      <c r="I182" s="208"/>
      <c r="J182" s="209">
        <f>ROUND(I182*H182,2)</f>
        <v>0</v>
      </c>
      <c r="K182" s="205" t="s">
        <v>132</v>
      </c>
      <c r="L182" s="46"/>
      <c r="M182" s="210" t="s">
        <v>19</v>
      </c>
      <c r="N182" s="211" t="s">
        <v>43</v>
      </c>
      <c r="O182" s="86"/>
      <c r="P182" s="212">
        <f>O182*H182</f>
        <v>0</v>
      </c>
      <c r="Q182" s="212">
        <v>0.0015</v>
      </c>
      <c r="R182" s="212">
        <f>Q182*H182</f>
        <v>0.0071999999999999998</v>
      </c>
      <c r="S182" s="212">
        <v>0</v>
      </c>
      <c r="T182" s="21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4" t="s">
        <v>181</v>
      </c>
      <c r="AT182" s="214" t="s">
        <v>128</v>
      </c>
      <c r="AU182" s="214" t="s">
        <v>82</v>
      </c>
      <c r="AY182" s="19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9" t="s">
        <v>80</v>
      </c>
      <c r="BK182" s="215">
        <f>ROUND(I182*H182,2)</f>
        <v>0</v>
      </c>
      <c r="BL182" s="19" t="s">
        <v>181</v>
      </c>
      <c r="BM182" s="214" t="s">
        <v>288</v>
      </c>
    </row>
    <row r="183" s="2" customFormat="1">
      <c r="A183" s="40"/>
      <c r="B183" s="41"/>
      <c r="C183" s="42"/>
      <c r="D183" s="216" t="s">
        <v>136</v>
      </c>
      <c r="E183" s="42"/>
      <c r="F183" s="217" t="s">
        <v>289</v>
      </c>
      <c r="G183" s="42"/>
      <c r="H183" s="42"/>
      <c r="I183" s="218"/>
      <c r="J183" s="42"/>
      <c r="K183" s="42"/>
      <c r="L183" s="46"/>
      <c r="M183" s="219"/>
      <c r="N183" s="220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136</v>
      </c>
      <c r="AU183" s="19" t="s">
        <v>82</v>
      </c>
    </row>
    <row r="184" s="13" customFormat="1">
      <c r="A184" s="13"/>
      <c r="B184" s="221"/>
      <c r="C184" s="222"/>
      <c r="D184" s="216" t="s">
        <v>138</v>
      </c>
      <c r="E184" s="223" t="s">
        <v>19</v>
      </c>
      <c r="F184" s="224" t="s">
        <v>290</v>
      </c>
      <c r="G184" s="222"/>
      <c r="H184" s="225">
        <v>4.7999999999999998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138</v>
      </c>
      <c r="AU184" s="231" t="s">
        <v>82</v>
      </c>
      <c r="AV184" s="13" t="s">
        <v>82</v>
      </c>
      <c r="AW184" s="13" t="s">
        <v>33</v>
      </c>
      <c r="AX184" s="13" t="s">
        <v>80</v>
      </c>
      <c r="AY184" s="231" t="s">
        <v>123</v>
      </c>
    </row>
    <row r="185" s="2" customFormat="1" ht="16.5" customHeight="1">
      <c r="A185" s="40"/>
      <c r="B185" s="41"/>
      <c r="C185" s="203" t="s">
        <v>291</v>
      </c>
      <c r="D185" s="203" t="s">
        <v>128</v>
      </c>
      <c r="E185" s="204" t="s">
        <v>292</v>
      </c>
      <c r="F185" s="205" t="s">
        <v>293</v>
      </c>
      <c r="G185" s="206" t="s">
        <v>131</v>
      </c>
      <c r="H185" s="207">
        <v>1</v>
      </c>
      <c r="I185" s="208"/>
      <c r="J185" s="209">
        <f>ROUND(I185*H185,2)</f>
        <v>0</v>
      </c>
      <c r="K185" s="205" t="s">
        <v>132</v>
      </c>
      <c r="L185" s="46"/>
      <c r="M185" s="210" t="s">
        <v>19</v>
      </c>
      <c r="N185" s="211" t="s">
        <v>43</v>
      </c>
      <c r="O185" s="86"/>
      <c r="P185" s="212">
        <f>O185*H185</f>
        <v>0</v>
      </c>
      <c r="Q185" s="212">
        <v>0</v>
      </c>
      <c r="R185" s="212">
        <f>Q185*H185</f>
        <v>0</v>
      </c>
      <c r="S185" s="212">
        <v>0.020109999999999999</v>
      </c>
      <c r="T185" s="213">
        <f>S185*H185</f>
        <v>0.020109999999999999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4" t="s">
        <v>181</v>
      </c>
      <c r="AT185" s="214" t="s">
        <v>128</v>
      </c>
      <c r="AU185" s="214" t="s">
        <v>82</v>
      </c>
      <c r="AY185" s="19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9" t="s">
        <v>80</v>
      </c>
      <c r="BK185" s="215">
        <f>ROUND(I185*H185,2)</f>
        <v>0</v>
      </c>
      <c r="BL185" s="19" t="s">
        <v>181</v>
      </c>
      <c r="BM185" s="214" t="s">
        <v>294</v>
      </c>
    </row>
    <row r="186" s="2" customFormat="1">
      <c r="A186" s="40"/>
      <c r="B186" s="41"/>
      <c r="C186" s="42"/>
      <c r="D186" s="216" t="s">
        <v>136</v>
      </c>
      <c r="E186" s="42"/>
      <c r="F186" s="217" t="s">
        <v>295</v>
      </c>
      <c r="G186" s="42"/>
      <c r="H186" s="42"/>
      <c r="I186" s="218"/>
      <c r="J186" s="42"/>
      <c r="K186" s="42"/>
      <c r="L186" s="46"/>
      <c r="M186" s="219"/>
      <c r="N186" s="220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136</v>
      </c>
      <c r="AU186" s="19" t="s">
        <v>82</v>
      </c>
    </row>
    <row r="187" s="2" customFormat="1" ht="16.5" customHeight="1">
      <c r="A187" s="40"/>
      <c r="B187" s="41"/>
      <c r="C187" s="203" t="s">
        <v>296</v>
      </c>
      <c r="D187" s="203" t="s">
        <v>128</v>
      </c>
      <c r="E187" s="204" t="s">
        <v>297</v>
      </c>
      <c r="F187" s="205" t="s">
        <v>298</v>
      </c>
      <c r="G187" s="206" t="s">
        <v>131</v>
      </c>
      <c r="H187" s="207">
        <v>1</v>
      </c>
      <c r="I187" s="208"/>
      <c r="J187" s="209">
        <f>ROUND(I187*H187,2)</f>
        <v>0</v>
      </c>
      <c r="K187" s="205" t="s">
        <v>132</v>
      </c>
      <c r="L187" s="46"/>
      <c r="M187" s="210" t="s">
        <v>19</v>
      </c>
      <c r="N187" s="211" t="s">
        <v>43</v>
      </c>
      <c r="O187" s="86"/>
      <c r="P187" s="212">
        <f>O187*H187</f>
        <v>0</v>
      </c>
      <c r="Q187" s="212">
        <v>0.0024299999999999999</v>
      </c>
      <c r="R187" s="212">
        <f>Q187*H187</f>
        <v>0.0024299999999999999</v>
      </c>
      <c r="S187" s="212">
        <v>0</v>
      </c>
      <c r="T187" s="21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4" t="s">
        <v>181</v>
      </c>
      <c r="AT187" s="214" t="s">
        <v>128</v>
      </c>
      <c r="AU187" s="214" t="s">
        <v>82</v>
      </c>
      <c r="AY187" s="19" t="s">
        <v>123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9" t="s">
        <v>80</v>
      </c>
      <c r="BK187" s="215">
        <f>ROUND(I187*H187,2)</f>
        <v>0</v>
      </c>
      <c r="BL187" s="19" t="s">
        <v>181</v>
      </c>
      <c r="BM187" s="214" t="s">
        <v>299</v>
      </c>
    </row>
    <row r="188" s="2" customFormat="1">
      <c r="A188" s="40"/>
      <c r="B188" s="41"/>
      <c r="C188" s="42"/>
      <c r="D188" s="216" t="s">
        <v>136</v>
      </c>
      <c r="E188" s="42"/>
      <c r="F188" s="217" t="s">
        <v>300</v>
      </c>
      <c r="G188" s="42"/>
      <c r="H188" s="42"/>
      <c r="I188" s="218"/>
      <c r="J188" s="42"/>
      <c r="K188" s="42"/>
      <c r="L188" s="46"/>
      <c r="M188" s="219"/>
      <c r="N188" s="220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136</v>
      </c>
      <c r="AU188" s="19" t="s">
        <v>82</v>
      </c>
    </row>
    <row r="189" s="2" customFormat="1" ht="16.5" customHeight="1">
      <c r="A189" s="40"/>
      <c r="B189" s="41"/>
      <c r="C189" s="203" t="s">
        <v>301</v>
      </c>
      <c r="D189" s="203" t="s">
        <v>128</v>
      </c>
      <c r="E189" s="204" t="s">
        <v>302</v>
      </c>
      <c r="F189" s="205" t="s">
        <v>303</v>
      </c>
      <c r="G189" s="206" t="s">
        <v>131</v>
      </c>
      <c r="H189" s="207">
        <v>6</v>
      </c>
      <c r="I189" s="208"/>
      <c r="J189" s="209">
        <f>ROUND(I189*H189,2)</f>
        <v>0</v>
      </c>
      <c r="K189" s="205" t="s">
        <v>132</v>
      </c>
      <c r="L189" s="46"/>
      <c r="M189" s="210" t="s">
        <v>19</v>
      </c>
      <c r="N189" s="211" t="s">
        <v>43</v>
      </c>
      <c r="O189" s="86"/>
      <c r="P189" s="212">
        <f>O189*H189</f>
        <v>0</v>
      </c>
      <c r="Q189" s="212">
        <v>0.00029</v>
      </c>
      <c r="R189" s="212">
        <f>Q189*H189</f>
        <v>0.00174</v>
      </c>
      <c r="S189" s="212">
        <v>0</v>
      </c>
      <c r="T189" s="21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4" t="s">
        <v>181</v>
      </c>
      <c r="AT189" s="214" t="s">
        <v>128</v>
      </c>
      <c r="AU189" s="214" t="s">
        <v>82</v>
      </c>
      <c r="AY189" s="19" t="s">
        <v>123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9" t="s">
        <v>80</v>
      </c>
      <c r="BK189" s="215">
        <f>ROUND(I189*H189,2)</f>
        <v>0</v>
      </c>
      <c r="BL189" s="19" t="s">
        <v>181</v>
      </c>
      <c r="BM189" s="214" t="s">
        <v>304</v>
      </c>
    </row>
    <row r="190" s="2" customFormat="1">
      <c r="A190" s="40"/>
      <c r="B190" s="41"/>
      <c r="C190" s="42"/>
      <c r="D190" s="216" t="s">
        <v>136</v>
      </c>
      <c r="E190" s="42"/>
      <c r="F190" s="217" t="s">
        <v>305</v>
      </c>
      <c r="G190" s="42"/>
      <c r="H190" s="42"/>
      <c r="I190" s="218"/>
      <c r="J190" s="42"/>
      <c r="K190" s="42"/>
      <c r="L190" s="46"/>
      <c r="M190" s="219"/>
      <c r="N190" s="220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82</v>
      </c>
    </row>
    <row r="191" s="2" customFormat="1" ht="16.5" customHeight="1">
      <c r="A191" s="40"/>
      <c r="B191" s="41"/>
      <c r="C191" s="203" t="s">
        <v>306</v>
      </c>
      <c r="D191" s="203" t="s">
        <v>128</v>
      </c>
      <c r="E191" s="204" t="s">
        <v>307</v>
      </c>
      <c r="F191" s="205" t="s">
        <v>308</v>
      </c>
      <c r="G191" s="206" t="s">
        <v>148</v>
      </c>
      <c r="H191" s="207">
        <v>0.012999999999999999</v>
      </c>
      <c r="I191" s="208"/>
      <c r="J191" s="209">
        <f>ROUND(I191*H191,2)</f>
        <v>0</v>
      </c>
      <c r="K191" s="205" t="s">
        <v>132</v>
      </c>
      <c r="L191" s="46"/>
      <c r="M191" s="210" t="s">
        <v>19</v>
      </c>
      <c r="N191" s="211" t="s">
        <v>43</v>
      </c>
      <c r="O191" s="86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181</v>
      </c>
      <c r="AT191" s="214" t="s">
        <v>128</v>
      </c>
      <c r="AU191" s="214" t="s">
        <v>82</v>
      </c>
      <c r="AY191" s="19" t="s">
        <v>123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80</v>
      </c>
      <c r="BK191" s="215">
        <f>ROUND(I191*H191,2)</f>
        <v>0</v>
      </c>
      <c r="BL191" s="19" t="s">
        <v>181</v>
      </c>
      <c r="BM191" s="214" t="s">
        <v>309</v>
      </c>
    </row>
    <row r="192" s="2" customFormat="1">
      <c r="A192" s="40"/>
      <c r="B192" s="41"/>
      <c r="C192" s="42"/>
      <c r="D192" s="216" t="s">
        <v>136</v>
      </c>
      <c r="E192" s="42"/>
      <c r="F192" s="217" t="s">
        <v>310</v>
      </c>
      <c r="G192" s="42"/>
      <c r="H192" s="42"/>
      <c r="I192" s="218"/>
      <c r="J192" s="42"/>
      <c r="K192" s="42"/>
      <c r="L192" s="46"/>
      <c r="M192" s="219"/>
      <c r="N192" s="22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136</v>
      </c>
      <c r="AU192" s="19" t="s">
        <v>82</v>
      </c>
    </row>
    <row r="193" s="12" customFormat="1" ht="22.8" customHeight="1">
      <c r="A193" s="12"/>
      <c r="B193" s="187"/>
      <c r="C193" s="188"/>
      <c r="D193" s="189" t="s">
        <v>71</v>
      </c>
      <c r="E193" s="201" t="s">
        <v>311</v>
      </c>
      <c r="F193" s="201" t="s">
        <v>312</v>
      </c>
      <c r="G193" s="188"/>
      <c r="H193" s="188"/>
      <c r="I193" s="191"/>
      <c r="J193" s="202">
        <f>BK193</f>
        <v>0</v>
      </c>
      <c r="K193" s="188"/>
      <c r="L193" s="193"/>
      <c r="M193" s="194"/>
      <c r="N193" s="195"/>
      <c r="O193" s="195"/>
      <c r="P193" s="196">
        <f>SUM(P194:P200)</f>
        <v>0</v>
      </c>
      <c r="Q193" s="195"/>
      <c r="R193" s="196">
        <f>SUM(R194:R200)</f>
        <v>0</v>
      </c>
      <c r="S193" s="195"/>
      <c r="T193" s="197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8" t="s">
        <v>82</v>
      </c>
      <c r="AT193" s="199" t="s">
        <v>71</v>
      </c>
      <c r="AU193" s="199" t="s">
        <v>80</v>
      </c>
      <c r="AY193" s="198" t="s">
        <v>123</v>
      </c>
      <c r="BK193" s="200">
        <f>SUM(BK194:BK200)</f>
        <v>0</v>
      </c>
    </row>
    <row r="194" s="2" customFormat="1" ht="16.5" customHeight="1">
      <c r="A194" s="40"/>
      <c r="B194" s="41"/>
      <c r="C194" s="203" t="s">
        <v>313</v>
      </c>
      <c r="D194" s="203" t="s">
        <v>128</v>
      </c>
      <c r="E194" s="204" t="s">
        <v>314</v>
      </c>
      <c r="F194" s="205" t="s">
        <v>315</v>
      </c>
      <c r="G194" s="206" t="s">
        <v>281</v>
      </c>
      <c r="H194" s="207">
        <v>73.75</v>
      </c>
      <c r="I194" s="208"/>
      <c r="J194" s="209">
        <f>ROUND(I194*H194,2)</f>
        <v>0</v>
      </c>
      <c r="K194" s="205" t="s">
        <v>214</v>
      </c>
      <c r="L194" s="46"/>
      <c r="M194" s="210" t="s">
        <v>19</v>
      </c>
      <c r="N194" s="211" t="s">
        <v>43</v>
      </c>
      <c r="O194" s="8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4" t="s">
        <v>181</v>
      </c>
      <c r="AT194" s="214" t="s">
        <v>128</v>
      </c>
      <c r="AU194" s="214" t="s">
        <v>82</v>
      </c>
      <c r="AY194" s="19" t="s">
        <v>123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9" t="s">
        <v>80</v>
      </c>
      <c r="BK194" s="215">
        <f>ROUND(I194*H194,2)</f>
        <v>0</v>
      </c>
      <c r="BL194" s="19" t="s">
        <v>181</v>
      </c>
      <c r="BM194" s="214" t="s">
        <v>316</v>
      </c>
    </row>
    <row r="195" s="2" customFormat="1">
      <c r="A195" s="40"/>
      <c r="B195" s="41"/>
      <c r="C195" s="42"/>
      <c r="D195" s="216" t="s">
        <v>136</v>
      </c>
      <c r="E195" s="42"/>
      <c r="F195" s="217" t="s">
        <v>315</v>
      </c>
      <c r="G195" s="42"/>
      <c r="H195" s="42"/>
      <c r="I195" s="218"/>
      <c r="J195" s="42"/>
      <c r="K195" s="42"/>
      <c r="L195" s="46"/>
      <c r="M195" s="219"/>
      <c r="N195" s="220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136</v>
      </c>
      <c r="AU195" s="19" t="s">
        <v>82</v>
      </c>
    </row>
    <row r="196" s="13" customFormat="1">
      <c r="A196" s="13"/>
      <c r="B196" s="221"/>
      <c r="C196" s="222"/>
      <c r="D196" s="216" t="s">
        <v>138</v>
      </c>
      <c r="E196" s="223" t="s">
        <v>19</v>
      </c>
      <c r="F196" s="224" t="s">
        <v>317</v>
      </c>
      <c r="G196" s="222"/>
      <c r="H196" s="225">
        <v>73.75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138</v>
      </c>
      <c r="AU196" s="231" t="s">
        <v>82</v>
      </c>
      <c r="AV196" s="13" t="s">
        <v>82</v>
      </c>
      <c r="AW196" s="13" t="s">
        <v>33</v>
      </c>
      <c r="AX196" s="13" t="s">
        <v>80</v>
      </c>
      <c r="AY196" s="231" t="s">
        <v>123</v>
      </c>
    </row>
    <row r="197" s="2" customFormat="1" ht="16.5" customHeight="1">
      <c r="A197" s="40"/>
      <c r="B197" s="41"/>
      <c r="C197" s="203" t="s">
        <v>318</v>
      </c>
      <c r="D197" s="203" t="s">
        <v>128</v>
      </c>
      <c r="E197" s="204" t="s">
        <v>319</v>
      </c>
      <c r="F197" s="205" t="s">
        <v>320</v>
      </c>
      <c r="G197" s="206" t="s">
        <v>281</v>
      </c>
      <c r="H197" s="207">
        <v>73.75</v>
      </c>
      <c r="I197" s="208"/>
      <c r="J197" s="209">
        <f>ROUND(I197*H197,2)</f>
        <v>0</v>
      </c>
      <c r="K197" s="205" t="s">
        <v>214</v>
      </c>
      <c r="L197" s="46"/>
      <c r="M197" s="210" t="s">
        <v>19</v>
      </c>
      <c r="N197" s="211" t="s">
        <v>43</v>
      </c>
      <c r="O197" s="86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4" t="s">
        <v>181</v>
      </c>
      <c r="AT197" s="214" t="s">
        <v>128</v>
      </c>
      <c r="AU197" s="214" t="s">
        <v>82</v>
      </c>
      <c r="AY197" s="19" t="s">
        <v>123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9" t="s">
        <v>80</v>
      </c>
      <c r="BK197" s="215">
        <f>ROUND(I197*H197,2)</f>
        <v>0</v>
      </c>
      <c r="BL197" s="19" t="s">
        <v>181</v>
      </c>
      <c r="BM197" s="214" t="s">
        <v>321</v>
      </c>
    </row>
    <row r="198" s="2" customFormat="1">
      <c r="A198" s="40"/>
      <c r="B198" s="41"/>
      <c r="C198" s="42"/>
      <c r="D198" s="216" t="s">
        <v>136</v>
      </c>
      <c r="E198" s="42"/>
      <c r="F198" s="217" t="s">
        <v>320</v>
      </c>
      <c r="G198" s="42"/>
      <c r="H198" s="42"/>
      <c r="I198" s="218"/>
      <c r="J198" s="42"/>
      <c r="K198" s="42"/>
      <c r="L198" s="46"/>
      <c r="M198" s="219"/>
      <c r="N198" s="220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136</v>
      </c>
      <c r="AU198" s="19" t="s">
        <v>82</v>
      </c>
    </row>
    <row r="199" s="2" customFormat="1" ht="16.5" customHeight="1">
      <c r="A199" s="40"/>
      <c r="B199" s="41"/>
      <c r="C199" s="203" t="s">
        <v>197</v>
      </c>
      <c r="D199" s="203" t="s">
        <v>128</v>
      </c>
      <c r="E199" s="204" t="s">
        <v>322</v>
      </c>
      <c r="F199" s="205" t="s">
        <v>323</v>
      </c>
      <c r="G199" s="206" t="s">
        <v>131</v>
      </c>
      <c r="H199" s="207">
        <v>1</v>
      </c>
      <c r="I199" s="208"/>
      <c r="J199" s="209">
        <f>ROUND(I199*H199,2)</f>
        <v>0</v>
      </c>
      <c r="K199" s="205" t="s">
        <v>214</v>
      </c>
      <c r="L199" s="46"/>
      <c r="M199" s="210" t="s">
        <v>19</v>
      </c>
      <c r="N199" s="211" t="s">
        <v>43</v>
      </c>
      <c r="O199" s="86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4" t="s">
        <v>181</v>
      </c>
      <c r="AT199" s="214" t="s">
        <v>128</v>
      </c>
      <c r="AU199" s="214" t="s">
        <v>82</v>
      </c>
      <c r="AY199" s="19" t="s">
        <v>123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9" t="s">
        <v>80</v>
      </c>
      <c r="BK199" s="215">
        <f>ROUND(I199*H199,2)</f>
        <v>0</v>
      </c>
      <c r="BL199" s="19" t="s">
        <v>181</v>
      </c>
      <c r="BM199" s="214" t="s">
        <v>324</v>
      </c>
    </row>
    <row r="200" s="2" customFormat="1">
      <c r="A200" s="40"/>
      <c r="B200" s="41"/>
      <c r="C200" s="42"/>
      <c r="D200" s="216" t="s">
        <v>136</v>
      </c>
      <c r="E200" s="42"/>
      <c r="F200" s="217" t="s">
        <v>323</v>
      </c>
      <c r="G200" s="42"/>
      <c r="H200" s="42"/>
      <c r="I200" s="218"/>
      <c r="J200" s="42"/>
      <c r="K200" s="42"/>
      <c r="L200" s="46"/>
      <c r="M200" s="219"/>
      <c r="N200" s="22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136</v>
      </c>
      <c r="AU200" s="19" t="s">
        <v>82</v>
      </c>
    </row>
    <row r="201" s="12" customFormat="1" ht="22.8" customHeight="1">
      <c r="A201" s="12"/>
      <c r="B201" s="187"/>
      <c r="C201" s="188"/>
      <c r="D201" s="189" t="s">
        <v>71</v>
      </c>
      <c r="E201" s="201" t="s">
        <v>325</v>
      </c>
      <c r="F201" s="201" t="s">
        <v>326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SUM(P202:P208)</f>
        <v>0</v>
      </c>
      <c r="Q201" s="195"/>
      <c r="R201" s="196">
        <f>SUM(R202:R208)</f>
        <v>0.38655210000000001</v>
      </c>
      <c r="S201" s="195"/>
      <c r="T201" s="197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8" t="s">
        <v>82</v>
      </c>
      <c r="AT201" s="199" t="s">
        <v>71</v>
      </c>
      <c r="AU201" s="199" t="s">
        <v>80</v>
      </c>
      <c r="AY201" s="198" t="s">
        <v>123</v>
      </c>
      <c r="BK201" s="200">
        <f>SUM(BK202:BK208)</f>
        <v>0</v>
      </c>
    </row>
    <row r="202" s="2" customFormat="1">
      <c r="A202" s="40"/>
      <c r="B202" s="41"/>
      <c r="C202" s="203" t="s">
        <v>327</v>
      </c>
      <c r="D202" s="203" t="s">
        <v>128</v>
      </c>
      <c r="E202" s="204" t="s">
        <v>328</v>
      </c>
      <c r="F202" s="205" t="s">
        <v>329</v>
      </c>
      <c r="G202" s="206" t="s">
        <v>180</v>
      </c>
      <c r="H202" s="207">
        <v>22.550000000000001</v>
      </c>
      <c r="I202" s="208"/>
      <c r="J202" s="209">
        <f>ROUND(I202*H202,2)</f>
        <v>0</v>
      </c>
      <c r="K202" s="205" t="s">
        <v>214</v>
      </c>
      <c r="L202" s="46"/>
      <c r="M202" s="210" t="s">
        <v>19</v>
      </c>
      <c r="N202" s="211" t="s">
        <v>43</v>
      </c>
      <c r="O202" s="86"/>
      <c r="P202" s="212">
        <f>O202*H202</f>
        <v>0</v>
      </c>
      <c r="Q202" s="212">
        <v>0.017142000000000001</v>
      </c>
      <c r="R202" s="212">
        <f>Q202*H202</f>
        <v>0.38655210000000001</v>
      </c>
      <c r="S202" s="212">
        <v>0</v>
      </c>
      <c r="T202" s="21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4" t="s">
        <v>181</v>
      </c>
      <c r="AT202" s="214" t="s">
        <v>128</v>
      </c>
      <c r="AU202" s="214" t="s">
        <v>82</v>
      </c>
      <c r="AY202" s="19" t="s">
        <v>123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9" t="s">
        <v>80</v>
      </c>
      <c r="BK202" s="215">
        <f>ROUND(I202*H202,2)</f>
        <v>0</v>
      </c>
      <c r="BL202" s="19" t="s">
        <v>181</v>
      </c>
      <c r="BM202" s="214" t="s">
        <v>330</v>
      </c>
    </row>
    <row r="203" s="2" customFormat="1">
      <c r="A203" s="40"/>
      <c r="B203" s="41"/>
      <c r="C203" s="42"/>
      <c r="D203" s="216" t="s">
        <v>136</v>
      </c>
      <c r="E203" s="42"/>
      <c r="F203" s="217" t="s">
        <v>329</v>
      </c>
      <c r="G203" s="42"/>
      <c r="H203" s="42"/>
      <c r="I203" s="218"/>
      <c r="J203" s="42"/>
      <c r="K203" s="42"/>
      <c r="L203" s="46"/>
      <c r="M203" s="219"/>
      <c r="N203" s="220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136</v>
      </c>
      <c r="AU203" s="19" t="s">
        <v>82</v>
      </c>
    </row>
    <row r="204" s="13" customFormat="1">
      <c r="A204" s="13"/>
      <c r="B204" s="221"/>
      <c r="C204" s="222"/>
      <c r="D204" s="216" t="s">
        <v>138</v>
      </c>
      <c r="E204" s="223" t="s">
        <v>19</v>
      </c>
      <c r="F204" s="224" t="s">
        <v>331</v>
      </c>
      <c r="G204" s="222"/>
      <c r="H204" s="225">
        <v>18.800000000000001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138</v>
      </c>
      <c r="AU204" s="231" t="s">
        <v>82</v>
      </c>
      <c r="AV204" s="13" t="s">
        <v>82</v>
      </c>
      <c r="AW204" s="13" t="s">
        <v>33</v>
      </c>
      <c r="AX204" s="13" t="s">
        <v>72</v>
      </c>
      <c r="AY204" s="231" t="s">
        <v>123</v>
      </c>
    </row>
    <row r="205" s="13" customFormat="1">
      <c r="A205" s="13"/>
      <c r="B205" s="221"/>
      <c r="C205" s="222"/>
      <c r="D205" s="216" t="s">
        <v>138</v>
      </c>
      <c r="E205" s="223" t="s">
        <v>19</v>
      </c>
      <c r="F205" s="224" t="s">
        <v>332</v>
      </c>
      <c r="G205" s="222"/>
      <c r="H205" s="225">
        <v>3.75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138</v>
      </c>
      <c r="AU205" s="231" t="s">
        <v>82</v>
      </c>
      <c r="AV205" s="13" t="s">
        <v>82</v>
      </c>
      <c r="AW205" s="13" t="s">
        <v>33</v>
      </c>
      <c r="AX205" s="13" t="s">
        <v>72</v>
      </c>
      <c r="AY205" s="231" t="s">
        <v>123</v>
      </c>
    </row>
    <row r="206" s="16" customFormat="1">
      <c r="A206" s="16"/>
      <c r="B206" s="263"/>
      <c r="C206" s="264"/>
      <c r="D206" s="216" t="s">
        <v>138</v>
      </c>
      <c r="E206" s="265" t="s">
        <v>19</v>
      </c>
      <c r="F206" s="266" t="s">
        <v>255</v>
      </c>
      <c r="G206" s="264"/>
      <c r="H206" s="267">
        <v>22.550000000000001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3" t="s">
        <v>138</v>
      </c>
      <c r="AU206" s="273" t="s">
        <v>82</v>
      </c>
      <c r="AV206" s="16" t="s">
        <v>133</v>
      </c>
      <c r="AW206" s="16" t="s">
        <v>33</v>
      </c>
      <c r="AX206" s="16" t="s">
        <v>80</v>
      </c>
      <c r="AY206" s="273" t="s">
        <v>123</v>
      </c>
    </row>
    <row r="207" s="2" customFormat="1" ht="16.5" customHeight="1">
      <c r="A207" s="40"/>
      <c r="B207" s="41"/>
      <c r="C207" s="203" t="s">
        <v>333</v>
      </c>
      <c r="D207" s="203" t="s">
        <v>128</v>
      </c>
      <c r="E207" s="204" t="s">
        <v>334</v>
      </c>
      <c r="F207" s="205" t="s">
        <v>335</v>
      </c>
      <c r="G207" s="206" t="s">
        <v>148</v>
      </c>
      <c r="H207" s="207">
        <v>0.38700000000000001</v>
      </c>
      <c r="I207" s="208"/>
      <c r="J207" s="209">
        <f>ROUND(I207*H207,2)</f>
        <v>0</v>
      </c>
      <c r="K207" s="205" t="s">
        <v>132</v>
      </c>
      <c r="L207" s="46"/>
      <c r="M207" s="210" t="s">
        <v>19</v>
      </c>
      <c r="N207" s="211" t="s">
        <v>43</v>
      </c>
      <c r="O207" s="86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4" t="s">
        <v>181</v>
      </c>
      <c r="AT207" s="214" t="s">
        <v>128</v>
      </c>
      <c r="AU207" s="214" t="s">
        <v>82</v>
      </c>
      <c r="AY207" s="19" t="s">
        <v>123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9" t="s">
        <v>80</v>
      </c>
      <c r="BK207" s="215">
        <f>ROUND(I207*H207,2)</f>
        <v>0</v>
      </c>
      <c r="BL207" s="19" t="s">
        <v>181</v>
      </c>
      <c r="BM207" s="214" t="s">
        <v>336</v>
      </c>
    </row>
    <row r="208" s="2" customFormat="1">
      <c r="A208" s="40"/>
      <c r="B208" s="41"/>
      <c r="C208" s="42"/>
      <c r="D208" s="216" t="s">
        <v>136</v>
      </c>
      <c r="E208" s="42"/>
      <c r="F208" s="217" t="s">
        <v>337</v>
      </c>
      <c r="G208" s="42"/>
      <c r="H208" s="42"/>
      <c r="I208" s="218"/>
      <c r="J208" s="42"/>
      <c r="K208" s="42"/>
      <c r="L208" s="46"/>
      <c r="M208" s="219"/>
      <c r="N208" s="220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136</v>
      </c>
      <c r="AU208" s="19" t="s">
        <v>82</v>
      </c>
    </row>
    <row r="209" s="12" customFormat="1" ht="22.8" customHeight="1">
      <c r="A209" s="12"/>
      <c r="B209" s="187"/>
      <c r="C209" s="188"/>
      <c r="D209" s="189" t="s">
        <v>71</v>
      </c>
      <c r="E209" s="201" t="s">
        <v>338</v>
      </c>
      <c r="F209" s="201" t="s">
        <v>339</v>
      </c>
      <c r="G209" s="188"/>
      <c r="H209" s="188"/>
      <c r="I209" s="191"/>
      <c r="J209" s="202">
        <f>BK209</f>
        <v>0</v>
      </c>
      <c r="K209" s="188"/>
      <c r="L209" s="193"/>
      <c r="M209" s="194"/>
      <c r="N209" s="195"/>
      <c r="O209" s="195"/>
      <c r="P209" s="196">
        <f>SUM(P210:P245)</f>
        <v>0</v>
      </c>
      <c r="Q209" s="195"/>
      <c r="R209" s="196">
        <f>SUM(R210:R245)</f>
        <v>0.37549500000000002</v>
      </c>
      <c r="S209" s="195"/>
      <c r="T209" s="197">
        <f>SUM(T210:T245)</f>
        <v>0.13502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8" t="s">
        <v>82</v>
      </c>
      <c r="AT209" s="199" t="s">
        <v>71</v>
      </c>
      <c r="AU209" s="199" t="s">
        <v>80</v>
      </c>
      <c r="AY209" s="198" t="s">
        <v>123</v>
      </c>
      <c r="BK209" s="200">
        <f>SUM(BK210:BK245)</f>
        <v>0</v>
      </c>
    </row>
    <row r="210" s="2" customFormat="1" ht="16.5" customHeight="1">
      <c r="A210" s="40"/>
      <c r="B210" s="41"/>
      <c r="C210" s="203" t="s">
        <v>340</v>
      </c>
      <c r="D210" s="203" t="s">
        <v>128</v>
      </c>
      <c r="E210" s="204" t="s">
        <v>341</v>
      </c>
      <c r="F210" s="205" t="s">
        <v>342</v>
      </c>
      <c r="G210" s="206" t="s">
        <v>281</v>
      </c>
      <c r="H210" s="207">
        <v>11</v>
      </c>
      <c r="I210" s="208"/>
      <c r="J210" s="209">
        <f>ROUND(I210*H210,2)</f>
        <v>0</v>
      </c>
      <c r="K210" s="205" t="s">
        <v>132</v>
      </c>
      <c r="L210" s="46"/>
      <c r="M210" s="210" t="s">
        <v>19</v>
      </c>
      <c r="N210" s="211" t="s">
        <v>43</v>
      </c>
      <c r="O210" s="86"/>
      <c r="P210" s="212">
        <f>O210*H210</f>
        <v>0</v>
      </c>
      <c r="Q210" s="212">
        <v>0</v>
      </c>
      <c r="R210" s="212">
        <f>Q210*H210</f>
        <v>0</v>
      </c>
      <c r="S210" s="212">
        <v>0.00067000000000000002</v>
      </c>
      <c r="T210" s="213">
        <f>S210*H210</f>
        <v>0.0073699999999999998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4" t="s">
        <v>181</v>
      </c>
      <c r="AT210" s="214" t="s">
        <v>128</v>
      </c>
      <c r="AU210" s="214" t="s">
        <v>82</v>
      </c>
      <c r="AY210" s="19" t="s">
        <v>123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9" t="s">
        <v>80</v>
      </c>
      <c r="BK210" s="215">
        <f>ROUND(I210*H210,2)</f>
        <v>0</v>
      </c>
      <c r="BL210" s="19" t="s">
        <v>181</v>
      </c>
      <c r="BM210" s="214" t="s">
        <v>343</v>
      </c>
    </row>
    <row r="211" s="2" customFormat="1">
      <c r="A211" s="40"/>
      <c r="B211" s="41"/>
      <c r="C211" s="42"/>
      <c r="D211" s="216" t="s">
        <v>136</v>
      </c>
      <c r="E211" s="42"/>
      <c r="F211" s="217" t="s">
        <v>344</v>
      </c>
      <c r="G211" s="42"/>
      <c r="H211" s="42"/>
      <c r="I211" s="218"/>
      <c r="J211" s="42"/>
      <c r="K211" s="42"/>
      <c r="L211" s="46"/>
      <c r="M211" s="219"/>
      <c r="N211" s="220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136</v>
      </c>
      <c r="AU211" s="19" t="s">
        <v>82</v>
      </c>
    </row>
    <row r="212" s="2" customFormat="1" ht="16.5" customHeight="1">
      <c r="A212" s="40"/>
      <c r="B212" s="41"/>
      <c r="C212" s="203" t="s">
        <v>345</v>
      </c>
      <c r="D212" s="203" t="s">
        <v>128</v>
      </c>
      <c r="E212" s="204" t="s">
        <v>346</v>
      </c>
      <c r="F212" s="205" t="s">
        <v>347</v>
      </c>
      <c r="G212" s="206" t="s">
        <v>281</v>
      </c>
      <c r="H212" s="207">
        <v>4.5</v>
      </c>
      <c r="I212" s="208"/>
      <c r="J212" s="209">
        <f>ROUND(I212*H212,2)</f>
        <v>0</v>
      </c>
      <c r="K212" s="205" t="s">
        <v>132</v>
      </c>
      <c r="L212" s="46"/>
      <c r="M212" s="210" t="s">
        <v>19</v>
      </c>
      <c r="N212" s="211" t="s">
        <v>43</v>
      </c>
      <c r="O212" s="86"/>
      <c r="P212" s="212">
        <f>O212*H212</f>
        <v>0</v>
      </c>
      <c r="Q212" s="212">
        <v>0</v>
      </c>
      <c r="R212" s="212">
        <f>Q212*H212</f>
        <v>0</v>
      </c>
      <c r="S212" s="212">
        <v>0.0016999999999999999</v>
      </c>
      <c r="T212" s="213">
        <f>S212*H212</f>
        <v>0.0076499999999999997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4" t="s">
        <v>181</v>
      </c>
      <c r="AT212" s="214" t="s">
        <v>128</v>
      </c>
      <c r="AU212" s="214" t="s">
        <v>82</v>
      </c>
      <c r="AY212" s="19" t="s">
        <v>123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9" t="s">
        <v>80</v>
      </c>
      <c r="BK212" s="215">
        <f>ROUND(I212*H212,2)</f>
        <v>0</v>
      </c>
      <c r="BL212" s="19" t="s">
        <v>181</v>
      </c>
      <c r="BM212" s="214" t="s">
        <v>348</v>
      </c>
    </row>
    <row r="213" s="2" customFormat="1">
      <c r="A213" s="40"/>
      <c r="B213" s="41"/>
      <c r="C213" s="42"/>
      <c r="D213" s="216" t="s">
        <v>136</v>
      </c>
      <c r="E213" s="42"/>
      <c r="F213" s="217" t="s">
        <v>349</v>
      </c>
      <c r="G213" s="42"/>
      <c r="H213" s="42"/>
      <c r="I213" s="218"/>
      <c r="J213" s="42"/>
      <c r="K213" s="42"/>
      <c r="L213" s="46"/>
      <c r="M213" s="219"/>
      <c r="N213" s="220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136</v>
      </c>
      <c r="AU213" s="19" t="s">
        <v>82</v>
      </c>
    </row>
    <row r="214" s="2" customFormat="1" ht="16.5" customHeight="1">
      <c r="A214" s="40"/>
      <c r="B214" s="41"/>
      <c r="C214" s="203" t="s">
        <v>350</v>
      </c>
      <c r="D214" s="203" t="s">
        <v>128</v>
      </c>
      <c r="E214" s="204" t="s">
        <v>351</v>
      </c>
      <c r="F214" s="205" t="s">
        <v>352</v>
      </c>
      <c r="G214" s="206" t="s">
        <v>281</v>
      </c>
      <c r="H214" s="207">
        <v>52</v>
      </c>
      <c r="I214" s="208"/>
      <c r="J214" s="209">
        <f>ROUND(I214*H214,2)</f>
        <v>0</v>
      </c>
      <c r="K214" s="205" t="s">
        <v>132</v>
      </c>
      <c r="L214" s="46"/>
      <c r="M214" s="210" t="s">
        <v>19</v>
      </c>
      <c r="N214" s="211" t="s">
        <v>43</v>
      </c>
      <c r="O214" s="86"/>
      <c r="P214" s="212">
        <f>O214*H214</f>
        <v>0</v>
      </c>
      <c r="Q214" s="212">
        <v>0</v>
      </c>
      <c r="R214" s="212">
        <f>Q214*H214</f>
        <v>0</v>
      </c>
      <c r="S214" s="212">
        <v>0.00191</v>
      </c>
      <c r="T214" s="213">
        <f>S214*H214</f>
        <v>0.099320000000000006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4" t="s">
        <v>181</v>
      </c>
      <c r="AT214" s="214" t="s">
        <v>128</v>
      </c>
      <c r="AU214" s="214" t="s">
        <v>82</v>
      </c>
      <c r="AY214" s="19" t="s">
        <v>123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9" t="s">
        <v>80</v>
      </c>
      <c r="BK214" s="215">
        <f>ROUND(I214*H214,2)</f>
        <v>0</v>
      </c>
      <c r="BL214" s="19" t="s">
        <v>181</v>
      </c>
      <c r="BM214" s="214" t="s">
        <v>353</v>
      </c>
    </row>
    <row r="215" s="2" customFormat="1">
      <c r="A215" s="40"/>
      <c r="B215" s="41"/>
      <c r="C215" s="42"/>
      <c r="D215" s="216" t="s">
        <v>136</v>
      </c>
      <c r="E215" s="42"/>
      <c r="F215" s="217" t="s">
        <v>354</v>
      </c>
      <c r="G215" s="42"/>
      <c r="H215" s="42"/>
      <c r="I215" s="218"/>
      <c r="J215" s="42"/>
      <c r="K215" s="42"/>
      <c r="L215" s="46"/>
      <c r="M215" s="219"/>
      <c r="N215" s="220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136</v>
      </c>
      <c r="AU215" s="19" t="s">
        <v>82</v>
      </c>
    </row>
    <row r="216" s="13" customFormat="1">
      <c r="A216" s="13"/>
      <c r="B216" s="221"/>
      <c r="C216" s="222"/>
      <c r="D216" s="216" t="s">
        <v>138</v>
      </c>
      <c r="E216" s="223" t="s">
        <v>19</v>
      </c>
      <c r="F216" s="224" t="s">
        <v>355</v>
      </c>
      <c r="G216" s="222"/>
      <c r="H216" s="225">
        <v>52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138</v>
      </c>
      <c r="AU216" s="231" t="s">
        <v>82</v>
      </c>
      <c r="AV216" s="13" t="s">
        <v>82</v>
      </c>
      <c r="AW216" s="13" t="s">
        <v>33</v>
      </c>
      <c r="AX216" s="13" t="s">
        <v>80</v>
      </c>
      <c r="AY216" s="231" t="s">
        <v>123</v>
      </c>
    </row>
    <row r="217" s="2" customFormat="1" ht="16.5" customHeight="1">
      <c r="A217" s="40"/>
      <c r="B217" s="41"/>
      <c r="C217" s="203" t="s">
        <v>356</v>
      </c>
      <c r="D217" s="203" t="s">
        <v>128</v>
      </c>
      <c r="E217" s="204" t="s">
        <v>357</v>
      </c>
      <c r="F217" s="205" t="s">
        <v>358</v>
      </c>
      <c r="G217" s="206" t="s">
        <v>131</v>
      </c>
      <c r="H217" s="207">
        <v>11</v>
      </c>
      <c r="I217" s="208"/>
      <c r="J217" s="209">
        <f>ROUND(I217*H217,2)</f>
        <v>0</v>
      </c>
      <c r="K217" s="205" t="s">
        <v>132</v>
      </c>
      <c r="L217" s="46"/>
      <c r="M217" s="210" t="s">
        <v>19</v>
      </c>
      <c r="N217" s="211" t="s">
        <v>43</v>
      </c>
      <c r="O217" s="86"/>
      <c r="P217" s="212">
        <f>O217*H217</f>
        <v>0</v>
      </c>
      <c r="Q217" s="212">
        <v>0</v>
      </c>
      <c r="R217" s="212">
        <f>Q217*H217</f>
        <v>0</v>
      </c>
      <c r="S217" s="212">
        <v>0.0018799999999999999</v>
      </c>
      <c r="T217" s="213">
        <f>S217*H217</f>
        <v>0.02068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4" t="s">
        <v>181</v>
      </c>
      <c r="AT217" s="214" t="s">
        <v>128</v>
      </c>
      <c r="AU217" s="214" t="s">
        <v>82</v>
      </c>
      <c r="AY217" s="19" t="s">
        <v>123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9" t="s">
        <v>80</v>
      </c>
      <c r="BK217" s="215">
        <f>ROUND(I217*H217,2)</f>
        <v>0</v>
      </c>
      <c r="BL217" s="19" t="s">
        <v>181</v>
      </c>
      <c r="BM217" s="214" t="s">
        <v>359</v>
      </c>
    </row>
    <row r="218" s="2" customFormat="1">
      <c r="A218" s="40"/>
      <c r="B218" s="41"/>
      <c r="C218" s="42"/>
      <c r="D218" s="216" t="s">
        <v>136</v>
      </c>
      <c r="E218" s="42"/>
      <c r="F218" s="217" t="s">
        <v>360</v>
      </c>
      <c r="G218" s="42"/>
      <c r="H218" s="42"/>
      <c r="I218" s="218"/>
      <c r="J218" s="42"/>
      <c r="K218" s="42"/>
      <c r="L218" s="46"/>
      <c r="M218" s="219"/>
      <c r="N218" s="220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136</v>
      </c>
      <c r="AU218" s="19" t="s">
        <v>82</v>
      </c>
    </row>
    <row r="219" s="2" customFormat="1" ht="16.5" customHeight="1">
      <c r="A219" s="40"/>
      <c r="B219" s="41"/>
      <c r="C219" s="203" t="s">
        <v>361</v>
      </c>
      <c r="D219" s="203" t="s">
        <v>128</v>
      </c>
      <c r="E219" s="204" t="s">
        <v>362</v>
      </c>
      <c r="F219" s="205" t="s">
        <v>363</v>
      </c>
      <c r="G219" s="206" t="s">
        <v>281</v>
      </c>
      <c r="H219" s="207">
        <v>11</v>
      </c>
      <c r="I219" s="208"/>
      <c r="J219" s="209">
        <f>ROUND(I219*H219,2)</f>
        <v>0</v>
      </c>
      <c r="K219" s="205" t="s">
        <v>214</v>
      </c>
      <c r="L219" s="46"/>
      <c r="M219" s="210" t="s">
        <v>19</v>
      </c>
      <c r="N219" s="211" t="s">
        <v>43</v>
      </c>
      <c r="O219" s="86"/>
      <c r="P219" s="212">
        <f>O219*H219</f>
        <v>0</v>
      </c>
      <c r="Q219" s="212">
        <v>0.00172</v>
      </c>
      <c r="R219" s="212">
        <f>Q219*H219</f>
        <v>0.018919999999999999</v>
      </c>
      <c r="S219" s="212">
        <v>0</v>
      </c>
      <c r="T219" s="21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4" t="s">
        <v>181</v>
      </c>
      <c r="AT219" s="214" t="s">
        <v>128</v>
      </c>
      <c r="AU219" s="214" t="s">
        <v>82</v>
      </c>
      <c r="AY219" s="19" t="s">
        <v>123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9" t="s">
        <v>80</v>
      </c>
      <c r="BK219" s="215">
        <f>ROUND(I219*H219,2)</f>
        <v>0</v>
      </c>
      <c r="BL219" s="19" t="s">
        <v>181</v>
      </c>
      <c r="BM219" s="214" t="s">
        <v>364</v>
      </c>
    </row>
    <row r="220" s="2" customFormat="1">
      <c r="A220" s="40"/>
      <c r="B220" s="41"/>
      <c r="C220" s="42"/>
      <c r="D220" s="216" t="s">
        <v>136</v>
      </c>
      <c r="E220" s="42"/>
      <c r="F220" s="217" t="s">
        <v>365</v>
      </c>
      <c r="G220" s="42"/>
      <c r="H220" s="42"/>
      <c r="I220" s="218"/>
      <c r="J220" s="42"/>
      <c r="K220" s="42"/>
      <c r="L220" s="46"/>
      <c r="M220" s="219"/>
      <c r="N220" s="220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136</v>
      </c>
      <c r="AU220" s="19" t="s">
        <v>82</v>
      </c>
    </row>
    <row r="221" s="15" customFormat="1">
      <c r="A221" s="15"/>
      <c r="B221" s="253"/>
      <c r="C221" s="254"/>
      <c r="D221" s="216" t="s">
        <v>138</v>
      </c>
      <c r="E221" s="255" t="s">
        <v>19</v>
      </c>
      <c r="F221" s="256" t="s">
        <v>366</v>
      </c>
      <c r="G221" s="254"/>
      <c r="H221" s="255" t="s">
        <v>19</v>
      </c>
      <c r="I221" s="257"/>
      <c r="J221" s="254"/>
      <c r="K221" s="254"/>
      <c r="L221" s="258"/>
      <c r="M221" s="259"/>
      <c r="N221" s="260"/>
      <c r="O221" s="260"/>
      <c r="P221" s="260"/>
      <c r="Q221" s="260"/>
      <c r="R221" s="260"/>
      <c r="S221" s="260"/>
      <c r="T221" s="26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2" t="s">
        <v>138</v>
      </c>
      <c r="AU221" s="262" t="s">
        <v>82</v>
      </c>
      <c r="AV221" s="15" t="s">
        <v>80</v>
      </c>
      <c r="AW221" s="15" t="s">
        <v>33</v>
      </c>
      <c r="AX221" s="15" t="s">
        <v>72</v>
      </c>
      <c r="AY221" s="262" t="s">
        <v>123</v>
      </c>
    </row>
    <row r="222" s="13" customFormat="1">
      <c r="A222" s="13"/>
      <c r="B222" s="221"/>
      <c r="C222" s="222"/>
      <c r="D222" s="216" t="s">
        <v>138</v>
      </c>
      <c r="E222" s="223" t="s">
        <v>19</v>
      </c>
      <c r="F222" s="224" t="s">
        <v>194</v>
      </c>
      <c r="G222" s="222"/>
      <c r="H222" s="225">
        <v>11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1" t="s">
        <v>138</v>
      </c>
      <c r="AU222" s="231" t="s">
        <v>82</v>
      </c>
      <c r="AV222" s="13" t="s">
        <v>82</v>
      </c>
      <c r="AW222" s="13" t="s">
        <v>33</v>
      </c>
      <c r="AX222" s="13" t="s">
        <v>72</v>
      </c>
      <c r="AY222" s="231" t="s">
        <v>123</v>
      </c>
    </row>
    <row r="223" s="16" customFormat="1">
      <c r="A223" s="16"/>
      <c r="B223" s="263"/>
      <c r="C223" s="264"/>
      <c r="D223" s="216" t="s">
        <v>138</v>
      </c>
      <c r="E223" s="265" t="s">
        <v>19</v>
      </c>
      <c r="F223" s="266" t="s">
        <v>255</v>
      </c>
      <c r="G223" s="264"/>
      <c r="H223" s="267">
        <v>11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3" t="s">
        <v>138</v>
      </c>
      <c r="AU223" s="273" t="s">
        <v>82</v>
      </c>
      <c r="AV223" s="16" t="s">
        <v>133</v>
      </c>
      <c r="AW223" s="16" t="s">
        <v>33</v>
      </c>
      <c r="AX223" s="16" t="s">
        <v>80</v>
      </c>
      <c r="AY223" s="273" t="s">
        <v>123</v>
      </c>
    </row>
    <row r="224" s="2" customFormat="1" ht="16.5" customHeight="1">
      <c r="A224" s="40"/>
      <c r="B224" s="41"/>
      <c r="C224" s="203" t="s">
        <v>367</v>
      </c>
      <c r="D224" s="203" t="s">
        <v>128</v>
      </c>
      <c r="E224" s="204" t="s">
        <v>368</v>
      </c>
      <c r="F224" s="205" t="s">
        <v>369</v>
      </c>
      <c r="G224" s="206" t="s">
        <v>281</v>
      </c>
      <c r="H224" s="207">
        <v>4.5</v>
      </c>
      <c r="I224" s="208"/>
      <c r="J224" s="209">
        <f>ROUND(I224*H224,2)</f>
        <v>0</v>
      </c>
      <c r="K224" s="205" t="s">
        <v>214</v>
      </c>
      <c r="L224" s="46"/>
      <c r="M224" s="210" t="s">
        <v>19</v>
      </c>
      <c r="N224" s="211" t="s">
        <v>43</v>
      </c>
      <c r="O224" s="86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4" t="s">
        <v>181</v>
      </c>
      <c r="AT224" s="214" t="s">
        <v>128</v>
      </c>
      <c r="AU224" s="214" t="s">
        <v>82</v>
      </c>
      <c r="AY224" s="19" t="s">
        <v>123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9" t="s">
        <v>80</v>
      </c>
      <c r="BK224" s="215">
        <f>ROUND(I224*H224,2)</f>
        <v>0</v>
      </c>
      <c r="BL224" s="19" t="s">
        <v>181</v>
      </c>
      <c r="BM224" s="214" t="s">
        <v>370</v>
      </c>
    </row>
    <row r="225" s="2" customFormat="1">
      <c r="A225" s="40"/>
      <c r="B225" s="41"/>
      <c r="C225" s="42"/>
      <c r="D225" s="216" t="s">
        <v>136</v>
      </c>
      <c r="E225" s="42"/>
      <c r="F225" s="217" t="s">
        <v>369</v>
      </c>
      <c r="G225" s="42"/>
      <c r="H225" s="42"/>
      <c r="I225" s="218"/>
      <c r="J225" s="42"/>
      <c r="K225" s="42"/>
      <c r="L225" s="46"/>
      <c r="M225" s="219"/>
      <c r="N225" s="220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136</v>
      </c>
      <c r="AU225" s="19" t="s">
        <v>82</v>
      </c>
    </row>
    <row r="226" s="15" customFormat="1">
      <c r="A226" s="15"/>
      <c r="B226" s="253"/>
      <c r="C226" s="254"/>
      <c r="D226" s="216" t="s">
        <v>138</v>
      </c>
      <c r="E226" s="255" t="s">
        <v>19</v>
      </c>
      <c r="F226" s="256" t="s">
        <v>371</v>
      </c>
      <c r="G226" s="254"/>
      <c r="H226" s="255" t="s">
        <v>19</v>
      </c>
      <c r="I226" s="257"/>
      <c r="J226" s="254"/>
      <c r="K226" s="254"/>
      <c r="L226" s="258"/>
      <c r="M226" s="259"/>
      <c r="N226" s="260"/>
      <c r="O226" s="260"/>
      <c r="P226" s="260"/>
      <c r="Q226" s="260"/>
      <c r="R226" s="260"/>
      <c r="S226" s="260"/>
      <c r="T226" s="26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2" t="s">
        <v>138</v>
      </c>
      <c r="AU226" s="262" t="s">
        <v>82</v>
      </c>
      <c r="AV226" s="15" t="s">
        <v>80</v>
      </c>
      <c r="AW226" s="15" t="s">
        <v>33</v>
      </c>
      <c r="AX226" s="15" t="s">
        <v>72</v>
      </c>
      <c r="AY226" s="262" t="s">
        <v>123</v>
      </c>
    </row>
    <row r="227" s="13" customFormat="1">
      <c r="A227" s="13"/>
      <c r="B227" s="221"/>
      <c r="C227" s="222"/>
      <c r="D227" s="216" t="s">
        <v>138</v>
      </c>
      <c r="E227" s="223" t="s">
        <v>19</v>
      </c>
      <c r="F227" s="224" t="s">
        <v>372</v>
      </c>
      <c r="G227" s="222"/>
      <c r="H227" s="225">
        <v>4.5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138</v>
      </c>
      <c r="AU227" s="231" t="s">
        <v>82</v>
      </c>
      <c r="AV227" s="13" t="s">
        <v>82</v>
      </c>
      <c r="AW227" s="13" t="s">
        <v>33</v>
      </c>
      <c r="AX227" s="13" t="s">
        <v>72</v>
      </c>
      <c r="AY227" s="231" t="s">
        <v>123</v>
      </c>
    </row>
    <row r="228" s="16" customFormat="1">
      <c r="A228" s="16"/>
      <c r="B228" s="263"/>
      <c r="C228" s="264"/>
      <c r="D228" s="216" t="s">
        <v>138</v>
      </c>
      <c r="E228" s="265" t="s">
        <v>19</v>
      </c>
      <c r="F228" s="266" t="s">
        <v>255</v>
      </c>
      <c r="G228" s="264"/>
      <c r="H228" s="267">
        <v>4.5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3" t="s">
        <v>138</v>
      </c>
      <c r="AU228" s="273" t="s">
        <v>82</v>
      </c>
      <c r="AV228" s="16" t="s">
        <v>133</v>
      </c>
      <c r="AW228" s="16" t="s">
        <v>33</v>
      </c>
      <c r="AX228" s="16" t="s">
        <v>80</v>
      </c>
      <c r="AY228" s="273" t="s">
        <v>123</v>
      </c>
    </row>
    <row r="229" s="2" customFormat="1" ht="21.75" customHeight="1">
      <c r="A229" s="40"/>
      <c r="B229" s="41"/>
      <c r="C229" s="203" t="s">
        <v>373</v>
      </c>
      <c r="D229" s="203" t="s">
        <v>128</v>
      </c>
      <c r="E229" s="204" t="s">
        <v>374</v>
      </c>
      <c r="F229" s="205" t="s">
        <v>375</v>
      </c>
      <c r="G229" s="206" t="s">
        <v>281</v>
      </c>
      <c r="H229" s="207">
        <v>47</v>
      </c>
      <c r="I229" s="208"/>
      <c r="J229" s="209">
        <f>ROUND(I229*H229,2)</f>
        <v>0</v>
      </c>
      <c r="K229" s="205" t="s">
        <v>214</v>
      </c>
      <c r="L229" s="46"/>
      <c r="M229" s="210" t="s">
        <v>19</v>
      </c>
      <c r="N229" s="211" t="s">
        <v>43</v>
      </c>
      <c r="O229" s="86"/>
      <c r="P229" s="212">
        <f>O229*H229</f>
        <v>0</v>
      </c>
      <c r="Q229" s="212">
        <v>0.0058399999999999997</v>
      </c>
      <c r="R229" s="212">
        <f>Q229*H229</f>
        <v>0.27448</v>
      </c>
      <c r="S229" s="212">
        <v>0</v>
      </c>
      <c r="T229" s="213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4" t="s">
        <v>181</v>
      </c>
      <c r="AT229" s="214" t="s">
        <v>128</v>
      </c>
      <c r="AU229" s="214" t="s">
        <v>82</v>
      </c>
      <c r="AY229" s="19" t="s">
        <v>123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9" t="s">
        <v>80</v>
      </c>
      <c r="BK229" s="215">
        <f>ROUND(I229*H229,2)</f>
        <v>0</v>
      </c>
      <c r="BL229" s="19" t="s">
        <v>181</v>
      </c>
      <c r="BM229" s="214" t="s">
        <v>376</v>
      </c>
    </row>
    <row r="230" s="2" customFormat="1">
      <c r="A230" s="40"/>
      <c r="B230" s="41"/>
      <c r="C230" s="42"/>
      <c r="D230" s="216" t="s">
        <v>136</v>
      </c>
      <c r="E230" s="42"/>
      <c r="F230" s="217" t="s">
        <v>377</v>
      </c>
      <c r="G230" s="42"/>
      <c r="H230" s="42"/>
      <c r="I230" s="218"/>
      <c r="J230" s="42"/>
      <c r="K230" s="42"/>
      <c r="L230" s="46"/>
      <c r="M230" s="219"/>
      <c r="N230" s="220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136</v>
      </c>
      <c r="AU230" s="19" t="s">
        <v>82</v>
      </c>
    </row>
    <row r="231" s="15" customFormat="1">
      <c r="A231" s="15"/>
      <c r="B231" s="253"/>
      <c r="C231" s="254"/>
      <c r="D231" s="216" t="s">
        <v>138</v>
      </c>
      <c r="E231" s="255" t="s">
        <v>19</v>
      </c>
      <c r="F231" s="256" t="s">
        <v>378</v>
      </c>
      <c r="G231" s="254"/>
      <c r="H231" s="255" t="s">
        <v>19</v>
      </c>
      <c r="I231" s="257"/>
      <c r="J231" s="254"/>
      <c r="K231" s="254"/>
      <c r="L231" s="258"/>
      <c r="M231" s="259"/>
      <c r="N231" s="260"/>
      <c r="O231" s="260"/>
      <c r="P231" s="260"/>
      <c r="Q231" s="260"/>
      <c r="R231" s="260"/>
      <c r="S231" s="260"/>
      <c r="T231" s="26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2" t="s">
        <v>138</v>
      </c>
      <c r="AU231" s="262" t="s">
        <v>82</v>
      </c>
      <c r="AV231" s="15" t="s">
        <v>80</v>
      </c>
      <c r="AW231" s="15" t="s">
        <v>33</v>
      </c>
      <c r="AX231" s="15" t="s">
        <v>72</v>
      </c>
      <c r="AY231" s="262" t="s">
        <v>123</v>
      </c>
    </row>
    <row r="232" s="13" customFormat="1">
      <c r="A232" s="13"/>
      <c r="B232" s="221"/>
      <c r="C232" s="222"/>
      <c r="D232" s="216" t="s">
        <v>138</v>
      </c>
      <c r="E232" s="223" t="s">
        <v>19</v>
      </c>
      <c r="F232" s="224" t="s">
        <v>379</v>
      </c>
      <c r="G232" s="222"/>
      <c r="H232" s="225">
        <v>47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138</v>
      </c>
      <c r="AU232" s="231" t="s">
        <v>82</v>
      </c>
      <c r="AV232" s="13" t="s">
        <v>82</v>
      </c>
      <c r="AW232" s="13" t="s">
        <v>33</v>
      </c>
      <c r="AX232" s="13" t="s">
        <v>72</v>
      </c>
      <c r="AY232" s="231" t="s">
        <v>123</v>
      </c>
    </row>
    <row r="233" s="16" customFormat="1">
      <c r="A233" s="16"/>
      <c r="B233" s="263"/>
      <c r="C233" s="264"/>
      <c r="D233" s="216" t="s">
        <v>138</v>
      </c>
      <c r="E233" s="265" t="s">
        <v>19</v>
      </c>
      <c r="F233" s="266" t="s">
        <v>255</v>
      </c>
      <c r="G233" s="264"/>
      <c r="H233" s="267">
        <v>47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3" t="s">
        <v>138</v>
      </c>
      <c r="AU233" s="273" t="s">
        <v>82</v>
      </c>
      <c r="AV233" s="16" t="s">
        <v>133</v>
      </c>
      <c r="AW233" s="16" t="s">
        <v>33</v>
      </c>
      <c r="AX233" s="16" t="s">
        <v>80</v>
      </c>
      <c r="AY233" s="273" t="s">
        <v>123</v>
      </c>
    </row>
    <row r="234" s="2" customFormat="1" ht="21.75" customHeight="1">
      <c r="A234" s="40"/>
      <c r="B234" s="41"/>
      <c r="C234" s="203" t="s">
        <v>380</v>
      </c>
      <c r="D234" s="203" t="s">
        <v>128</v>
      </c>
      <c r="E234" s="204" t="s">
        <v>381</v>
      </c>
      <c r="F234" s="205" t="s">
        <v>382</v>
      </c>
      <c r="G234" s="206" t="s">
        <v>180</v>
      </c>
      <c r="H234" s="207">
        <v>4.5</v>
      </c>
      <c r="I234" s="208"/>
      <c r="J234" s="209">
        <f>ROUND(I234*H234,2)</f>
        <v>0</v>
      </c>
      <c r="K234" s="205" t="s">
        <v>132</v>
      </c>
      <c r="L234" s="46"/>
      <c r="M234" s="210" t="s">
        <v>19</v>
      </c>
      <c r="N234" s="211" t="s">
        <v>43</v>
      </c>
      <c r="O234" s="86"/>
      <c r="P234" s="212">
        <f>O234*H234</f>
        <v>0</v>
      </c>
      <c r="Q234" s="212">
        <v>0.0078300000000000002</v>
      </c>
      <c r="R234" s="212">
        <f>Q234*H234</f>
        <v>0.035235000000000002</v>
      </c>
      <c r="S234" s="212">
        <v>0</v>
      </c>
      <c r="T234" s="21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4" t="s">
        <v>181</v>
      </c>
      <c r="AT234" s="214" t="s">
        <v>128</v>
      </c>
      <c r="AU234" s="214" t="s">
        <v>82</v>
      </c>
      <c r="AY234" s="19" t="s">
        <v>123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9" t="s">
        <v>80</v>
      </c>
      <c r="BK234" s="215">
        <f>ROUND(I234*H234,2)</f>
        <v>0</v>
      </c>
      <c r="BL234" s="19" t="s">
        <v>181</v>
      </c>
      <c r="BM234" s="214" t="s">
        <v>383</v>
      </c>
    </row>
    <row r="235" s="2" customFormat="1">
      <c r="A235" s="40"/>
      <c r="B235" s="41"/>
      <c r="C235" s="42"/>
      <c r="D235" s="216" t="s">
        <v>136</v>
      </c>
      <c r="E235" s="42"/>
      <c r="F235" s="217" t="s">
        <v>384</v>
      </c>
      <c r="G235" s="42"/>
      <c r="H235" s="42"/>
      <c r="I235" s="218"/>
      <c r="J235" s="42"/>
      <c r="K235" s="42"/>
      <c r="L235" s="46"/>
      <c r="M235" s="219"/>
      <c r="N235" s="220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136</v>
      </c>
      <c r="AU235" s="19" t="s">
        <v>82</v>
      </c>
    </row>
    <row r="236" s="15" customFormat="1">
      <c r="A236" s="15"/>
      <c r="B236" s="253"/>
      <c r="C236" s="254"/>
      <c r="D236" s="216" t="s">
        <v>138</v>
      </c>
      <c r="E236" s="255" t="s">
        <v>19</v>
      </c>
      <c r="F236" s="256" t="s">
        <v>385</v>
      </c>
      <c r="G236" s="254"/>
      <c r="H236" s="255" t="s">
        <v>19</v>
      </c>
      <c r="I236" s="257"/>
      <c r="J236" s="254"/>
      <c r="K236" s="254"/>
      <c r="L236" s="258"/>
      <c r="M236" s="259"/>
      <c r="N236" s="260"/>
      <c r="O236" s="260"/>
      <c r="P236" s="260"/>
      <c r="Q236" s="260"/>
      <c r="R236" s="260"/>
      <c r="S236" s="260"/>
      <c r="T236" s="26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2" t="s">
        <v>138</v>
      </c>
      <c r="AU236" s="262" t="s">
        <v>82</v>
      </c>
      <c r="AV236" s="15" t="s">
        <v>80</v>
      </c>
      <c r="AW236" s="15" t="s">
        <v>33</v>
      </c>
      <c r="AX236" s="15" t="s">
        <v>72</v>
      </c>
      <c r="AY236" s="262" t="s">
        <v>123</v>
      </c>
    </row>
    <row r="237" s="13" customFormat="1">
      <c r="A237" s="13"/>
      <c r="B237" s="221"/>
      <c r="C237" s="222"/>
      <c r="D237" s="216" t="s">
        <v>138</v>
      </c>
      <c r="E237" s="223" t="s">
        <v>19</v>
      </c>
      <c r="F237" s="224" t="s">
        <v>386</v>
      </c>
      <c r="G237" s="222"/>
      <c r="H237" s="225">
        <v>4.5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138</v>
      </c>
      <c r="AU237" s="231" t="s">
        <v>82</v>
      </c>
      <c r="AV237" s="13" t="s">
        <v>82</v>
      </c>
      <c r="AW237" s="13" t="s">
        <v>33</v>
      </c>
      <c r="AX237" s="13" t="s">
        <v>72</v>
      </c>
      <c r="AY237" s="231" t="s">
        <v>123</v>
      </c>
    </row>
    <row r="238" s="16" customFormat="1">
      <c r="A238" s="16"/>
      <c r="B238" s="263"/>
      <c r="C238" s="264"/>
      <c r="D238" s="216" t="s">
        <v>138</v>
      </c>
      <c r="E238" s="265" t="s">
        <v>19</v>
      </c>
      <c r="F238" s="266" t="s">
        <v>255</v>
      </c>
      <c r="G238" s="264"/>
      <c r="H238" s="267">
        <v>4.5</v>
      </c>
      <c r="I238" s="268"/>
      <c r="J238" s="264"/>
      <c r="K238" s="264"/>
      <c r="L238" s="269"/>
      <c r="M238" s="270"/>
      <c r="N238" s="271"/>
      <c r="O238" s="271"/>
      <c r="P238" s="271"/>
      <c r="Q238" s="271"/>
      <c r="R238" s="271"/>
      <c r="S238" s="271"/>
      <c r="T238" s="272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3" t="s">
        <v>138</v>
      </c>
      <c r="AU238" s="273" t="s">
        <v>82</v>
      </c>
      <c r="AV238" s="16" t="s">
        <v>133</v>
      </c>
      <c r="AW238" s="16" t="s">
        <v>33</v>
      </c>
      <c r="AX238" s="16" t="s">
        <v>80</v>
      </c>
      <c r="AY238" s="273" t="s">
        <v>123</v>
      </c>
    </row>
    <row r="239" s="2" customFormat="1" ht="21.75" customHeight="1">
      <c r="A239" s="40"/>
      <c r="B239" s="41"/>
      <c r="C239" s="203" t="s">
        <v>387</v>
      </c>
      <c r="D239" s="203" t="s">
        <v>128</v>
      </c>
      <c r="E239" s="204" t="s">
        <v>388</v>
      </c>
      <c r="F239" s="205" t="s">
        <v>389</v>
      </c>
      <c r="G239" s="206" t="s">
        <v>131</v>
      </c>
      <c r="H239" s="207">
        <v>6</v>
      </c>
      <c r="I239" s="208"/>
      <c r="J239" s="209">
        <f>ROUND(I239*H239,2)</f>
        <v>0</v>
      </c>
      <c r="K239" s="205" t="s">
        <v>132</v>
      </c>
      <c r="L239" s="46"/>
      <c r="M239" s="210" t="s">
        <v>19</v>
      </c>
      <c r="N239" s="211" t="s">
        <v>43</v>
      </c>
      <c r="O239" s="86"/>
      <c r="P239" s="212">
        <f>O239*H239</f>
        <v>0</v>
      </c>
      <c r="Q239" s="212">
        <v>0.0078100000000000001</v>
      </c>
      <c r="R239" s="212">
        <f>Q239*H239</f>
        <v>0.046859999999999999</v>
      </c>
      <c r="S239" s="212">
        <v>0</v>
      </c>
      <c r="T239" s="213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4" t="s">
        <v>181</v>
      </c>
      <c r="AT239" s="214" t="s">
        <v>128</v>
      </c>
      <c r="AU239" s="214" t="s">
        <v>82</v>
      </c>
      <c r="AY239" s="19" t="s">
        <v>123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9" t="s">
        <v>80</v>
      </c>
      <c r="BK239" s="215">
        <f>ROUND(I239*H239,2)</f>
        <v>0</v>
      </c>
      <c r="BL239" s="19" t="s">
        <v>181</v>
      </c>
      <c r="BM239" s="214" t="s">
        <v>390</v>
      </c>
    </row>
    <row r="240" s="2" customFormat="1">
      <c r="A240" s="40"/>
      <c r="B240" s="41"/>
      <c r="C240" s="42"/>
      <c r="D240" s="216" t="s">
        <v>136</v>
      </c>
      <c r="E240" s="42"/>
      <c r="F240" s="217" t="s">
        <v>391</v>
      </c>
      <c r="G240" s="42"/>
      <c r="H240" s="42"/>
      <c r="I240" s="218"/>
      <c r="J240" s="42"/>
      <c r="K240" s="42"/>
      <c r="L240" s="46"/>
      <c r="M240" s="219"/>
      <c r="N240" s="220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136</v>
      </c>
      <c r="AU240" s="19" t="s">
        <v>82</v>
      </c>
    </row>
    <row r="241" s="15" customFormat="1">
      <c r="A241" s="15"/>
      <c r="B241" s="253"/>
      <c r="C241" s="254"/>
      <c r="D241" s="216" t="s">
        <v>138</v>
      </c>
      <c r="E241" s="255" t="s">
        <v>19</v>
      </c>
      <c r="F241" s="256" t="s">
        <v>392</v>
      </c>
      <c r="G241" s="254"/>
      <c r="H241" s="255" t="s">
        <v>19</v>
      </c>
      <c r="I241" s="257"/>
      <c r="J241" s="254"/>
      <c r="K241" s="254"/>
      <c r="L241" s="258"/>
      <c r="M241" s="259"/>
      <c r="N241" s="260"/>
      <c r="O241" s="260"/>
      <c r="P241" s="260"/>
      <c r="Q241" s="260"/>
      <c r="R241" s="260"/>
      <c r="S241" s="260"/>
      <c r="T241" s="26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2" t="s">
        <v>138</v>
      </c>
      <c r="AU241" s="262" t="s">
        <v>82</v>
      </c>
      <c r="AV241" s="15" t="s">
        <v>80</v>
      </c>
      <c r="AW241" s="15" t="s">
        <v>33</v>
      </c>
      <c r="AX241" s="15" t="s">
        <v>72</v>
      </c>
      <c r="AY241" s="262" t="s">
        <v>123</v>
      </c>
    </row>
    <row r="242" s="13" customFormat="1">
      <c r="A242" s="13"/>
      <c r="B242" s="221"/>
      <c r="C242" s="222"/>
      <c r="D242" s="216" t="s">
        <v>138</v>
      </c>
      <c r="E242" s="223" t="s">
        <v>19</v>
      </c>
      <c r="F242" s="224" t="s">
        <v>161</v>
      </c>
      <c r="G242" s="222"/>
      <c r="H242" s="225">
        <v>6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138</v>
      </c>
      <c r="AU242" s="231" t="s">
        <v>82</v>
      </c>
      <c r="AV242" s="13" t="s">
        <v>82</v>
      </c>
      <c r="AW242" s="13" t="s">
        <v>33</v>
      </c>
      <c r="AX242" s="13" t="s">
        <v>72</v>
      </c>
      <c r="AY242" s="231" t="s">
        <v>123</v>
      </c>
    </row>
    <row r="243" s="16" customFormat="1">
      <c r="A243" s="16"/>
      <c r="B243" s="263"/>
      <c r="C243" s="264"/>
      <c r="D243" s="216" t="s">
        <v>138</v>
      </c>
      <c r="E243" s="265" t="s">
        <v>19</v>
      </c>
      <c r="F243" s="266" t="s">
        <v>255</v>
      </c>
      <c r="G243" s="264"/>
      <c r="H243" s="267">
        <v>6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3" t="s">
        <v>138</v>
      </c>
      <c r="AU243" s="273" t="s">
        <v>82</v>
      </c>
      <c r="AV243" s="16" t="s">
        <v>133</v>
      </c>
      <c r="AW243" s="16" t="s">
        <v>33</v>
      </c>
      <c r="AX243" s="16" t="s">
        <v>80</v>
      </c>
      <c r="AY243" s="273" t="s">
        <v>123</v>
      </c>
    </row>
    <row r="244" s="2" customFormat="1" ht="16.5" customHeight="1">
      <c r="A244" s="40"/>
      <c r="B244" s="41"/>
      <c r="C244" s="203" t="s">
        <v>393</v>
      </c>
      <c r="D244" s="203" t="s">
        <v>128</v>
      </c>
      <c r="E244" s="204" t="s">
        <v>394</v>
      </c>
      <c r="F244" s="205" t="s">
        <v>395</v>
      </c>
      <c r="G244" s="206" t="s">
        <v>148</v>
      </c>
      <c r="H244" s="207">
        <v>0.375</v>
      </c>
      <c r="I244" s="208"/>
      <c r="J244" s="209">
        <f>ROUND(I244*H244,2)</f>
        <v>0</v>
      </c>
      <c r="K244" s="205" t="s">
        <v>132</v>
      </c>
      <c r="L244" s="46"/>
      <c r="M244" s="210" t="s">
        <v>19</v>
      </c>
      <c r="N244" s="211" t="s">
        <v>43</v>
      </c>
      <c r="O244" s="86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4" t="s">
        <v>181</v>
      </c>
      <c r="AT244" s="214" t="s">
        <v>128</v>
      </c>
      <c r="AU244" s="214" t="s">
        <v>82</v>
      </c>
      <c r="AY244" s="19" t="s">
        <v>123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9" t="s">
        <v>80</v>
      </c>
      <c r="BK244" s="215">
        <f>ROUND(I244*H244,2)</f>
        <v>0</v>
      </c>
      <c r="BL244" s="19" t="s">
        <v>181</v>
      </c>
      <c r="BM244" s="214" t="s">
        <v>396</v>
      </c>
    </row>
    <row r="245" s="2" customFormat="1">
      <c r="A245" s="40"/>
      <c r="B245" s="41"/>
      <c r="C245" s="42"/>
      <c r="D245" s="216" t="s">
        <v>136</v>
      </c>
      <c r="E245" s="42"/>
      <c r="F245" s="217" t="s">
        <v>397</v>
      </c>
      <c r="G245" s="42"/>
      <c r="H245" s="42"/>
      <c r="I245" s="218"/>
      <c r="J245" s="42"/>
      <c r="K245" s="42"/>
      <c r="L245" s="46"/>
      <c r="M245" s="274"/>
      <c r="N245" s="275"/>
      <c r="O245" s="276"/>
      <c r="P245" s="276"/>
      <c r="Q245" s="276"/>
      <c r="R245" s="276"/>
      <c r="S245" s="276"/>
      <c r="T245" s="27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136</v>
      </c>
      <c r="AU245" s="19" t="s">
        <v>82</v>
      </c>
    </row>
    <row r="246" s="2" customFormat="1" ht="6.96" customHeight="1">
      <c r="A246" s="40"/>
      <c r="B246" s="61"/>
      <c r="C246" s="62"/>
      <c r="D246" s="62"/>
      <c r="E246" s="62"/>
      <c r="F246" s="62"/>
      <c r="G246" s="62"/>
      <c r="H246" s="62"/>
      <c r="I246" s="62"/>
      <c r="J246" s="62"/>
      <c r="K246" s="62"/>
      <c r="L246" s="46"/>
      <c r="M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</row>
  </sheetData>
  <sheetProtection sheet="1" autoFilter="0" formatColumns="0" formatRows="0" objects="1" scenarios="1" spinCount="100000" saltValue="SNQDplmw8IgS9R7kfzvgpvGNiB9nytViEKbJrQoparTbXNo7DsMGVSZAQGTIh39XqHTQd76wieeDfXBbGMEKSQ==" hashValue="9KsQOxmZ/aq1ekyHYP++zdzk0Wz+QD0lx75in0zx7oONFLzr2ifNiGksry20Xxun3qpHVou1fnWzt+ynoR37cA==" algorithmName="SHA-512" password="CC35"/>
  <autoFilter ref="C90:K24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398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110</v>
      </c>
      <c r="F9" s="284" t="s">
        <v>399</v>
      </c>
      <c r="G9" s="176"/>
      <c r="H9" s="281"/>
    </row>
    <row r="10" s="2" customFormat="1" ht="26.4" customHeight="1">
      <c r="A10" s="40"/>
      <c r="B10" s="46"/>
      <c r="C10" s="285" t="s">
        <v>400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78.879999999999995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222</v>
      </c>
      <c r="E12" s="19" t="s">
        <v>19</v>
      </c>
      <c r="F12" s="291">
        <v>78.879999999999995</v>
      </c>
      <c r="G12" s="40"/>
      <c r="H12" s="46"/>
    </row>
    <row r="13" s="2" customFormat="1" ht="16.8" customHeight="1">
      <c r="A13" s="40"/>
      <c r="B13" s="46"/>
      <c r="C13" s="292" t="s">
        <v>401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218</v>
      </c>
      <c r="D14" s="290" t="s">
        <v>219</v>
      </c>
      <c r="E14" s="19" t="s">
        <v>180</v>
      </c>
      <c r="F14" s="291">
        <v>37.189999999999998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180</v>
      </c>
      <c r="F15" s="291">
        <v>37.189999999999998</v>
      </c>
      <c r="G15" s="40"/>
      <c r="H15" s="46"/>
    </row>
    <row r="16" s="2" customFormat="1" ht="16.8" customHeight="1">
      <c r="A16" s="40"/>
      <c r="B16" s="46"/>
      <c r="C16" s="290" t="s">
        <v>207</v>
      </c>
      <c r="D16" s="290" t="s">
        <v>208</v>
      </c>
      <c r="E16" s="19" t="s">
        <v>180</v>
      </c>
      <c r="F16" s="291">
        <v>399.25400000000002</v>
      </c>
      <c r="G16" s="40"/>
      <c r="H16" s="46"/>
    </row>
    <row r="17" s="2" customFormat="1">
      <c r="A17" s="40"/>
      <c r="B17" s="46"/>
      <c r="C17" s="290" t="s">
        <v>195</v>
      </c>
      <c r="D17" s="290" t="s">
        <v>196</v>
      </c>
      <c r="E17" s="19" t="s">
        <v>180</v>
      </c>
      <c r="F17" s="291">
        <v>399.25400000000002</v>
      </c>
      <c r="G17" s="40"/>
      <c r="H17" s="46"/>
    </row>
    <row r="18" s="2" customFormat="1" ht="16.8" customHeight="1">
      <c r="A18" s="40"/>
      <c r="B18" s="46"/>
      <c r="C18" s="286" t="s">
        <v>83</v>
      </c>
      <c r="D18" s="287" t="s">
        <v>19</v>
      </c>
      <c r="E18" s="288" t="s">
        <v>84</v>
      </c>
      <c r="F18" s="289">
        <v>305.37</v>
      </c>
      <c r="G18" s="40"/>
      <c r="H18" s="46"/>
    </row>
    <row r="19" s="2" customFormat="1" ht="16.8" customHeight="1">
      <c r="A19" s="40"/>
      <c r="B19" s="46"/>
      <c r="C19" s="290" t="s">
        <v>83</v>
      </c>
      <c r="D19" s="290" t="s">
        <v>193</v>
      </c>
      <c r="E19" s="19" t="s">
        <v>19</v>
      </c>
      <c r="F19" s="291">
        <v>305.37</v>
      </c>
      <c r="G19" s="40"/>
      <c r="H19" s="46"/>
    </row>
    <row r="20" s="2" customFormat="1" ht="16.8" customHeight="1">
      <c r="A20" s="40"/>
      <c r="B20" s="46"/>
      <c r="C20" s="292" t="s">
        <v>401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90" t="s">
        <v>189</v>
      </c>
      <c r="D21" s="290" t="s">
        <v>190</v>
      </c>
      <c r="E21" s="19" t="s">
        <v>180</v>
      </c>
      <c r="F21" s="291">
        <v>305.37</v>
      </c>
      <c r="G21" s="40"/>
      <c r="H21" s="46"/>
    </row>
    <row r="22" s="2" customFormat="1" ht="16.8" customHeight="1">
      <c r="A22" s="40"/>
      <c r="B22" s="46"/>
      <c r="C22" s="290" t="s">
        <v>178</v>
      </c>
      <c r="D22" s="290" t="s">
        <v>179</v>
      </c>
      <c r="E22" s="19" t="s">
        <v>180</v>
      </c>
      <c r="F22" s="291">
        <v>305.37</v>
      </c>
      <c r="G22" s="40"/>
      <c r="H22" s="46"/>
    </row>
    <row r="23" s="2" customFormat="1" ht="16.8" customHeight="1">
      <c r="A23" s="40"/>
      <c r="B23" s="46"/>
      <c r="C23" s="290" t="s">
        <v>202</v>
      </c>
      <c r="D23" s="290" t="s">
        <v>203</v>
      </c>
      <c r="E23" s="19" t="s">
        <v>180</v>
      </c>
      <c r="F23" s="291">
        <v>305.37</v>
      </c>
      <c r="G23" s="40"/>
      <c r="H23" s="46"/>
    </row>
    <row r="24" s="2" customFormat="1" ht="16.8" customHeight="1">
      <c r="A24" s="40"/>
      <c r="B24" s="46"/>
      <c r="C24" s="290" t="s">
        <v>231</v>
      </c>
      <c r="D24" s="290" t="s">
        <v>232</v>
      </c>
      <c r="E24" s="19" t="s">
        <v>180</v>
      </c>
      <c r="F24" s="291">
        <v>305.37</v>
      </c>
      <c r="G24" s="40"/>
      <c r="H24" s="46"/>
    </row>
    <row r="25" s="2" customFormat="1" ht="16.8" customHeight="1">
      <c r="A25" s="40"/>
      <c r="B25" s="46"/>
      <c r="C25" s="290" t="s">
        <v>241</v>
      </c>
      <c r="D25" s="290" t="s">
        <v>242</v>
      </c>
      <c r="E25" s="19" t="s">
        <v>180</v>
      </c>
      <c r="F25" s="291">
        <v>305.37</v>
      </c>
      <c r="G25" s="40"/>
      <c r="H25" s="46"/>
    </row>
    <row r="26" s="2" customFormat="1" ht="16.8" customHeight="1">
      <c r="A26" s="40"/>
      <c r="B26" s="46"/>
      <c r="C26" s="290" t="s">
        <v>236</v>
      </c>
      <c r="D26" s="290" t="s">
        <v>237</v>
      </c>
      <c r="E26" s="19" t="s">
        <v>180</v>
      </c>
      <c r="F26" s="291">
        <v>320.63900000000001</v>
      </c>
      <c r="G26" s="40"/>
      <c r="H26" s="46"/>
    </row>
    <row r="27" s="2" customFormat="1" ht="16.8" customHeight="1">
      <c r="A27" s="40"/>
      <c r="B27" s="46"/>
      <c r="C27" s="290" t="s">
        <v>207</v>
      </c>
      <c r="D27" s="290" t="s">
        <v>208</v>
      </c>
      <c r="E27" s="19" t="s">
        <v>180</v>
      </c>
      <c r="F27" s="291">
        <v>399.25400000000002</v>
      </c>
      <c r="G27" s="40"/>
      <c r="H27" s="46"/>
    </row>
    <row r="28" s="2" customFormat="1">
      <c r="A28" s="40"/>
      <c r="B28" s="46"/>
      <c r="C28" s="290" t="s">
        <v>195</v>
      </c>
      <c r="D28" s="290" t="s">
        <v>196</v>
      </c>
      <c r="E28" s="19" t="s">
        <v>180</v>
      </c>
      <c r="F28" s="291">
        <v>399.25400000000002</v>
      </c>
      <c r="G28" s="40"/>
      <c r="H28" s="46"/>
    </row>
    <row r="29" s="2" customFormat="1" ht="7.44" customHeight="1">
      <c r="A29" s="40"/>
      <c r="B29" s="155"/>
      <c r="C29" s="156"/>
      <c r="D29" s="156"/>
      <c r="E29" s="156"/>
      <c r="F29" s="156"/>
      <c r="G29" s="156"/>
      <c r="H29" s="46"/>
    </row>
    <row r="30" s="2" customFormat="1">
      <c r="A30" s="40"/>
      <c r="B30" s="40"/>
      <c r="C30" s="40"/>
      <c r="D30" s="40"/>
      <c r="E30" s="40"/>
      <c r="F30" s="40"/>
      <c r="G30" s="40"/>
      <c r="H30" s="40"/>
    </row>
  </sheetData>
  <sheetProtection sheet="1" formatColumns="0" formatRows="0" objects="1" scenarios="1" spinCount="100000" saltValue="MRYf2nTww7wpk45PoEQMezLIe3LKWAJmPwtOFj2BjeHbqdbWqNpRcnfPq4cYLElpW50TS3ebW7YpQ8M+yUpAAw==" hashValue="ccIIQ4B/IeE3zRDcPl7w34XpikKEZbJZWyAYfj6oDFIgkEYhbl/wEUZld2yPgQGpxr4T4P8ILHGWrM3geJNUY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402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403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404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405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406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407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408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409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410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411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412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413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414</v>
      </c>
      <c r="F19" s="304" t="s">
        <v>415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416</v>
      </c>
      <c r="F20" s="304" t="s">
        <v>417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418</v>
      </c>
      <c r="F21" s="304" t="s">
        <v>419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420</v>
      </c>
      <c r="F22" s="304" t="s">
        <v>421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422</v>
      </c>
      <c r="F23" s="304" t="s">
        <v>423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424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425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426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427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428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429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430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431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432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109</v>
      </c>
      <c r="F36" s="304"/>
      <c r="G36" s="304" t="s">
        <v>433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434</v>
      </c>
      <c r="F37" s="304"/>
      <c r="G37" s="304" t="s">
        <v>435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436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437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110</v>
      </c>
      <c r="F40" s="304"/>
      <c r="G40" s="304" t="s">
        <v>438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111</v>
      </c>
      <c r="F41" s="304"/>
      <c r="G41" s="304" t="s">
        <v>439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440</v>
      </c>
      <c r="F42" s="304"/>
      <c r="G42" s="304" t="s">
        <v>441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442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443</v>
      </c>
      <c r="F44" s="304"/>
      <c r="G44" s="304" t="s">
        <v>444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113</v>
      </c>
      <c r="F45" s="304"/>
      <c r="G45" s="304" t="s">
        <v>445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446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447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448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449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450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451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452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453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454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455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456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457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458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459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460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461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462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463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464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465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466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467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468</v>
      </c>
      <c r="D76" s="322"/>
      <c r="E76" s="322"/>
      <c r="F76" s="322" t="s">
        <v>469</v>
      </c>
      <c r="G76" s="323"/>
      <c r="H76" s="322" t="s">
        <v>54</v>
      </c>
      <c r="I76" s="322" t="s">
        <v>57</v>
      </c>
      <c r="J76" s="322" t="s">
        <v>470</v>
      </c>
      <c r="K76" s="321"/>
    </row>
    <row r="77" s="1" customFormat="1" ht="17.25" customHeight="1">
      <c r="B77" s="319"/>
      <c r="C77" s="324" t="s">
        <v>471</v>
      </c>
      <c r="D77" s="324"/>
      <c r="E77" s="324"/>
      <c r="F77" s="325" t="s">
        <v>472</v>
      </c>
      <c r="G77" s="326"/>
      <c r="H77" s="324"/>
      <c r="I77" s="324"/>
      <c r="J77" s="324" t="s">
        <v>473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474</v>
      </c>
      <c r="G79" s="331"/>
      <c r="H79" s="307" t="s">
        <v>475</v>
      </c>
      <c r="I79" s="307" t="s">
        <v>476</v>
      </c>
      <c r="J79" s="307">
        <v>20</v>
      </c>
      <c r="K79" s="321"/>
    </row>
    <row r="80" s="1" customFormat="1" ht="15" customHeight="1">
      <c r="B80" s="319"/>
      <c r="C80" s="307" t="s">
        <v>477</v>
      </c>
      <c r="D80" s="307"/>
      <c r="E80" s="307"/>
      <c r="F80" s="330" t="s">
        <v>474</v>
      </c>
      <c r="G80" s="331"/>
      <c r="H80" s="307" t="s">
        <v>478</v>
      </c>
      <c r="I80" s="307" t="s">
        <v>476</v>
      </c>
      <c r="J80" s="307">
        <v>120</v>
      </c>
      <c r="K80" s="321"/>
    </row>
    <row r="81" s="1" customFormat="1" ht="15" customHeight="1">
      <c r="B81" s="332"/>
      <c r="C81" s="307" t="s">
        <v>479</v>
      </c>
      <c r="D81" s="307"/>
      <c r="E81" s="307"/>
      <c r="F81" s="330" t="s">
        <v>480</v>
      </c>
      <c r="G81" s="331"/>
      <c r="H81" s="307" t="s">
        <v>481</v>
      </c>
      <c r="I81" s="307" t="s">
        <v>476</v>
      </c>
      <c r="J81" s="307">
        <v>50</v>
      </c>
      <c r="K81" s="321"/>
    </row>
    <row r="82" s="1" customFormat="1" ht="15" customHeight="1">
      <c r="B82" s="332"/>
      <c r="C82" s="307" t="s">
        <v>482</v>
      </c>
      <c r="D82" s="307"/>
      <c r="E82" s="307"/>
      <c r="F82" s="330" t="s">
        <v>474</v>
      </c>
      <c r="G82" s="331"/>
      <c r="H82" s="307" t="s">
        <v>483</v>
      </c>
      <c r="I82" s="307" t="s">
        <v>484</v>
      </c>
      <c r="J82" s="307"/>
      <c r="K82" s="321"/>
    </row>
    <row r="83" s="1" customFormat="1" ht="15" customHeight="1">
      <c r="B83" s="332"/>
      <c r="C83" s="333" t="s">
        <v>485</v>
      </c>
      <c r="D83" s="333"/>
      <c r="E83" s="333"/>
      <c r="F83" s="334" t="s">
        <v>480</v>
      </c>
      <c r="G83" s="333"/>
      <c r="H83" s="333" t="s">
        <v>486</v>
      </c>
      <c r="I83" s="333" t="s">
        <v>476</v>
      </c>
      <c r="J83" s="333">
        <v>15</v>
      </c>
      <c r="K83" s="321"/>
    </row>
    <row r="84" s="1" customFormat="1" ht="15" customHeight="1">
      <c r="B84" s="332"/>
      <c r="C84" s="333" t="s">
        <v>487</v>
      </c>
      <c r="D84" s="333"/>
      <c r="E84" s="333"/>
      <c r="F84" s="334" t="s">
        <v>480</v>
      </c>
      <c r="G84" s="333"/>
      <c r="H84" s="333" t="s">
        <v>488</v>
      </c>
      <c r="I84" s="333" t="s">
        <v>476</v>
      </c>
      <c r="J84" s="333">
        <v>15</v>
      </c>
      <c r="K84" s="321"/>
    </row>
    <row r="85" s="1" customFormat="1" ht="15" customHeight="1">
      <c r="B85" s="332"/>
      <c r="C85" s="333" t="s">
        <v>489</v>
      </c>
      <c r="D85" s="333"/>
      <c r="E85" s="333"/>
      <c r="F85" s="334" t="s">
        <v>480</v>
      </c>
      <c r="G85" s="333"/>
      <c r="H85" s="333" t="s">
        <v>490</v>
      </c>
      <c r="I85" s="333" t="s">
        <v>476</v>
      </c>
      <c r="J85" s="333">
        <v>20</v>
      </c>
      <c r="K85" s="321"/>
    </row>
    <row r="86" s="1" customFormat="1" ht="15" customHeight="1">
      <c r="B86" s="332"/>
      <c r="C86" s="333" t="s">
        <v>491</v>
      </c>
      <c r="D86" s="333"/>
      <c r="E86" s="333"/>
      <c r="F86" s="334" t="s">
        <v>480</v>
      </c>
      <c r="G86" s="333"/>
      <c r="H86" s="333" t="s">
        <v>492</v>
      </c>
      <c r="I86" s="333" t="s">
        <v>476</v>
      </c>
      <c r="J86" s="333">
        <v>20</v>
      </c>
      <c r="K86" s="321"/>
    </row>
    <row r="87" s="1" customFormat="1" ht="15" customHeight="1">
      <c r="B87" s="332"/>
      <c r="C87" s="307" t="s">
        <v>493</v>
      </c>
      <c r="D87" s="307"/>
      <c r="E87" s="307"/>
      <c r="F87" s="330" t="s">
        <v>480</v>
      </c>
      <c r="G87" s="331"/>
      <c r="H87" s="307" t="s">
        <v>494</v>
      </c>
      <c r="I87" s="307" t="s">
        <v>476</v>
      </c>
      <c r="J87" s="307">
        <v>50</v>
      </c>
      <c r="K87" s="321"/>
    </row>
    <row r="88" s="1" customFormat="1" ht="15" customHeight="1">
      <c r="B88" s="332"/>
      <c r="C88" s="307" t="s">
        <v>495</v>
      </c>
      <c r="D88" s="307"/>
      <c r="E88" s="307"/>
      <c r="F88" s="330" t="s">
        <v>480</v>
      </c>
      <c r="G88" s="331"/>
      <c r="H88" s="307" t="s">
        <v>496</v>
      </c>
      <c r="I88" s="307" t="s">
        <v>476</v>
      </c>
      <c r="J88" s="307">
        <v>20</v>
      </c>
      <c r="K88" s="321"/>
    </row>
    <row r="89" s="1" customFormat="1" ht="15" customHeight="1">
      <c r="B89" s="332"/>
      <c r="C89" s="307" t="s">
        <v>497</v>
      </c>
      <c r="D89" s="307"/>
      <c r="E89" s="307"/>
      <c r="F89" s="330" t="s">
        <v>480</v>
      </c>
      <c r="G89" s="331"/>
      <c r="H89" s="307" t="s">
        <v>498</v>
      </c>
      <c r="I89" s="307" t="s">
        <v>476</v>
      </c>
      <c r="J89" s="307">
        <v>20</v>
      </c>
      <c r="K89" s="321"/>
    </row>
    <row r="90" s="1" customFormat="1" ht="15" customHeight="1">
      <c r="B90" s="332"/>
      <c r="C90" s="307" t="s">
        <v>499</v>
      </c>
      <c r="D90" s="307"/>
      <c r="E90" s="307"/>
      <c r="F90" s="330" t="s">
        <v>480</v>
      </c>
      <c r="G90" s="331"/>
      <c r="H90" s="307" t="s">
        <v>500</v>
      </c>
      <c r="I90" s="307" t="s">
        <v>476</v>
      </c>
      <c r="J90" s="307">
        <v>50</v>
      </c>
      <c r="K90" s="321"/>
    </row>
    <row r="91" s="1" customFormat="1" ht="15" customHeight="1">
      <c r="B91" s="332"/>
      <c r="C91" s="307" t="s">
        <v>501</v>
      </c>
      <c r="D91" s="307"/>
      <c r="E91" s="307"/>
      <c r="F91" s="330" t="s">
        <v>480</v>
      </c>
      <c r="G91" s="331"/>
      <c r="H91" s="307" t="s">
        <v>501</v>
      </c>
      <c r="I91" s="307" t="s">
        <v>476</v>
      </c>
      <c r="J91" s="307">
        <v>50</v>
      </c>
      <c r="K91" s="321"/>
    </row>
    <row r="92" s="1" customFormat="1" ht="15" customHeight="1">
      <c r="B92" s="332"/>
      <c r="C92" s="307" t="s">
        <v>502</v>
      </c>
      <c r="D92" s="307"/>
      <c r="E92" s="307"/>
      <c r="F92" s="330" t="s">
        <v>480</v>
      </c>
      <c r="G92" s="331"/>
      <c r="H92" s="307" t="s">
        <v>503</v>
      </c>
      <c r="I92" s="307" t="s">
        <v>476</v>
      </c>
      <c r="J92" s="307">
        <v>255</v>
      </c>
      <c r="K92" s="321"/>
    </row>
    <row r="93" s="1" customFormat="1" ht="15" customHeight="1">
      <c r="B93" s="332"/>
      <c r="C93" s="307" t="s">
        <v>504</v>
      </c>
      <c r="D93" s="307"/>
      <c r="E93" s="307"/>
      <c r="F93" s="330" t="s">
        <v>474</v>
      </c>
      <c r="G93" s="331"/>
      <c r="H93" s="307" t="s">
        <v>505</v>
      </c>
      <c r="I93" s="307" t="s">
        <v>506</v>
      </c>
      <c r="J93" s="307"/>
      <c r="K93" s="321"/>
    </row>
    <row r="94" s="1" customFormat="1" ht="15" customHeight="1">
      <c r="B94" s="332"/>
      <c r="C94" s="307" t="s">
        <v>507</v>
      </c>
      <c r="D94" s="307"/>
      <c r="E94" s="307"/>
      <c r="F94" s="330" t="s">
        <v>474</v>
      </c>
      <c r="G94" s="331"/>
      <c r="H94" s="307" t="s">
        <v>508</v>
      </c>
      <c r="I94" s="307" t="s">
        <v>509</v>
      </c>
      <c r="J94" s="307"/>
      <c r="K94" s="321"/>
    </row>
    <row r="95" s="1" customFormat="1" ht="15" customHeight="1">
      <c r="B95" s="332"/>
      <c r="C95" s="307" t="s">
        <v>510</v>
      </c>
      <c r="D95" s="307"/>
      <c r="E95" s="307"/>
      <c r="F95" s="330" t="s">
        <v>474</v>
      </c>
      <c r="G95" s="331"/>
      <c r="H95" s="307" t="s">
        <v>510</v>
      </c>
      <c r="I95" s="307" t="s">
        <v>509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474</v>
      </c>
      <c r="G96" s="331"/>
      <c r="H96" s="307" t="s">
        <v>511</v>
      </c>
      <c r="I96" s="307" t="s">
        <v>509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474</v>
      </c>
      <c r="G97" s="331"/>
      <c r="H97" s="307" t="s">
        <v>512</v>
      </c>
      <c r="I97" s="307" t="s">
        <v>509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513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468</v>
      </c>
      <c r="D103" s="322"/>
      <c r="E103" s="322"/>
      <c r="F103" s="322" t="s">
        <v>469</v>
      </c>
      <c r="G103" s="323"/>
      <c r="H103" s="322" t="s">
        <v>54</v>
      </c>
      <c r="I103" s="322" t="s">
        <v>57</v>
      </c>
      <c r="J103" s="322" t="s">
        <v>470</v>
      </c>
      <c r="K103" s="321"/>
    </row>
    <row r="104" s="1" customFormat="1" ht="17.25" customHeight="1">
      <c r="B104" s="319"/>
      <c r="C104" s="324" t="s">
        <v>471</v>
      </c>
      <c r="D104" s="324"/>
      <c r="E104" s="324"/>
      <c r="F104" s="325" t="s">
        <v>472</v>
      </c>
      <c r="G104" s="326"/>
      <c r="H104" s="324"/>
      <c r="I104" s="324"/>
      <c r="J104" s="324" t="s">
        <v>473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474</v>
      </c>
      <c r="G106" s="307"/>
      <c r="H106" s="307" t="s">
        <v>514</v>
      </c>
      <c r="I106" s="307" t="s">
        <v>476</v>
      </c>
      <c r="J106" s="307">
        <v>20</v>
      </c>
      <c r="K106" s="321"/>
    </row>
    <row r="107" s="1" customFormat="1" ht="15" customHeight="1">
      <c r="B107" s="319"/>
      <c r="C107" s="307" t="s">
        <v>477</v>
      </c>
      <c r="D107" s="307"/>
      <c r="E107" s="307"/>
      <c r="F107" s="330" t="s">
        <v>474</v>
      </c>
      <c r="G107" s="307"/>
      <c r="H107" s="307" t="s">
        <v>514</v>
      </c>
      <c r="I107" s="307" t="s">
        <v>476</v>
      </c>
      <c r="J107" s="307">
        <v>120</v>
      </c>
      <c r="K107" s="321"/>
    </row>
    <row r="108" s="1" customFormat="1" ht="15" customHeight="1">
      <c r="B108" s="332"/>
      <c r="C108" s="307" t="s">
        <v>479</v>
      </c>
      <c r="D108" s="307"/>
      <c r="E108" s="307"/>
      <c r="F108" s="330" t="s">
        <v>480</v>
      </c>
      <c r="G108" s="307"/>
      <c r="H108" s="307" t="s">
        <v>514</v>
      </c>
      <c r="I108" s="307" t="s">
        <v>476</v>
      </c>
      <c r="J108" s="307">
        <v>50</v>
      </c>
      <c r="K108" s="321"/>
    </row>
    <row r="109" s="1" customFormat="1" ht="15" customHeight="1">
      <c r="B109" s="332"/>
      <c r="C109" s="307" t="s">
        <v>482</v>
      </c>
      <c r="D109" s="307"/>
      <c r="E109" s="307"/>
      <c r="F109" s="330" t="s">
        <v>474</v>
      </c>
      <c r="G109" s="307"/>
      <c r="H109" s="307" t="s">
        <v>514</v>
      </c>
      <c r="I109" s="307" t="s">
        <v>484</v>
      </c>
      <c r="J109" s="307"/>
      <c r="K109" s="321"/>
    </row>
    <row r="110" s="1" customFormat="1" ht="15" customHeight="1">
      <c r="B110" s="332"/>
      <c r="C110" s="307" t="s">
        <v>493</v>
      </c>
      <c r="D110" s="307"/>
      <c r="E110" s="307"/>
      <c r="F110" s="330" t="s">
        <v>480</v>
      </c>
      <c r="G110" s="307"/>
      <c r="H110" s="307" t="s">
        <v>514</v>
      </c>
      <c r="I110" s="307" t="s">
        <v>476</v>
      </c>
      <c r="J110" s="307">
        <v>50</v>
      </c>
      <c r="K110" s="321"/>
    </row>
    <row r="111" s="1" customFormat="1" ht="15" customHeight="1">
      <c r="B111" s="332"/>
      <c r="C111" s="307" t="s">
        <v>501</v>
      </c>
      <c r="D111" s="307"/>
      <c r="E111" s="307"/>
      <c r="F111" s="330" t="s">
        <v>480</v>
      </c>
      <c r="G111" s="307"/>
      <c r="H111" s="307" t="s">
        <v>514</v>
      </c>
      <c r="I111" s="307" t="s">
        <v>476</v>
      </c>
      <c r="J111" s="307">
        <v>50</v>
      </c>
      <c r="K111" s="321"/>
    </row>
    <row r="112" s="1" customFormat="1" ht="15" customHeight="1">
      <c r="B112" s="332"/>
      <c r="C112" s="307" t="s">
        <v>499</v>
      </c>
      <c r="D112" s="307"/>
      <c r="E112" s="307"/>
      <c r="F112" s="330" t="s">
        <v>480</v>
      </c>
      <c r="G112" s="307"/>
      <c r="H112" s="307" t="s">
        <v>514</v>
      </c>
      <c r="I112" s="307" t="s">
        <v>476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474</v>
      </c>
      <c r="G113" s="307"/>
      <c r="H113" s="307" t="s">
        <v>515</v>
      </c>
      <c r="I113" s="307" t="s">
        <v>476</v>
      </c>
      <c r="J113" s="307">
        <v>20</v>
      </c>
      <c r="K113" s="321"/>
    </row>
    <row r="114" s="1" customFormat="1" ht="15" customHeight="1">
      <c r="B114" s="332"/>
      <c r="C114" s="307" t="s">
        <v>516</v>
      </c>
      <c r="D114" s="307"/>
      <c r="E114" s="307"/>
      <c r="F114" s="330" t="s">
        <v>474</v>
      </c>
      <c r="G114" s="307"/>
      <c r="H114" s="307" t="s">
        <v>517</v>
      </c>
      <c r="I114" s="307" t="s">
        <v>476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474</v>
      </c>
      <c r="G115" s="307"/>
      <c r="H115" s="307" t="s">
        <v>518</v>
      </c>
      <c r="I115" s="307" t="s">
        <v>509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474</v>
      </c>
      <c r="G116" s="307"/>
      <c r="H116" s="307" t="s">
        <v>519</v>
      </c>
      <c r="I116" s="307" t="s">
        <v>509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474</v>
      </c>
      <c r="G117" s="307"/>
      <c r="H117" s="307" t="s">
        <v>520</v>
      </c>
      <c r="I117" s="307" t="s">
        <v>521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522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468</v>
      </c>
      <c r="D123" s="322"/>
      <c r="E123" s="322"/>
      <c r="F123" s="322" t="s">
        <v>469</v>
      </c>
      <c r="G123" s="323"/>
      <c r="H123" s="322" t="s">
        <v>54</v>
      </c>
      <c r="I123" s="322" t="s">
        <v>57</v>
      </c>
      <c r="J123" s="322" t="s">
        <v>470</v>
      </c>
      <c r="K123" s="351"/>
    </row>
    <row r="124" s="1" customFormat="1" ht="17.25" customHeight="1">
      <c r="B124" s="350"/>
      <c r="C124" s="324" t="s">
        <v>471</v>
      </c>
      <c r="D124" s="324"/>
      <c r="E124" s="324"/>
      <c r="F124" s="325" t="s">
        <v>472</v>
      </c>
      <c r="G124" s="326"/>
      <c r="H124" s="324"/>
      <c r="I124" s="324"/>
      <c r="J124" s="324" t="s">
        <v>473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477</v>
      </c>
      <c r="D126" s="329"/>
      <c r="E126" s="329"/>
      <c r="F126" s="330" t="s">
        <v>474</v>
      </c>
      <c r="G126" s="307"/>
      <c r="H126" s="307" t="s">
        <v>514</v>
      </c>
      <c r="I126" s="307" t="s">
        <v>476</v>
      </c>
      <c r="J126" s="307">
        <v>120</v>
      </c>
      <c r="K126" s="355"/>
    </row>
    <row r="127" s="1" customFormat="1" ht="15" customHeight="1">
      <c r="B127" s="352"/>
      <c r="C127" s="307" t="s">
        <v>523</v>
      </c>
      <c r="D127" s="307"/>
      <c r="E127" s="307"/>
      <c r="F127" s="330" t="s">
        <v>474</v>
      </c>
      <c r="G127" s="307"/>
      <c r="H127" s="307" t="s">
        <v>524</v>
      </c>
      <c r="I127" s="307" t="s">
        <v>476</v>
      </c>
      <c r="J127" s="307" t="s">
        <v>525</v>
      </c>
      <c r="K127" s="355"/>
    </row>
    <row r="128" s="1" customFormat="1" ht="15" customHeight="1">
      <c r="B128" s="352"/>
      <c r="C128" s="307" t="s">
        <v>422</v>
      </c>
      <c r="D128" s="307"/>
      <c r="E128" s="307"/>
      <c r="F128" s="330" t="s">
        <v>474</v>
      </c>
      <c r="G128" s="307"/>
      <c r="H128" s="307" t="s">
        <v>526</v>
      </c>
      <c r="I128" s="307" t="s">
        <v>476</v>
      </c>
      <c r="J128" s="307" t="s">
        <v>525</v>
      </c>
      <c r="K128" s="355"/>
    </row>
    <row r="129" s="1" customFormat="1" ht="15" customHeight="1">
      <c r="B129" s="352"/>
      <c r="C129" s="307" t="s">
        <v>485</v>
      </c>
      <c r="D129" s="307"/>
      <c r="E129" s="307"/>
      <c r="F129" s="330" t="s">
        <v>480</v>
      </c>
      <c r="G129" s="307"/>
      <c r="H129" s="307" t="s">
        <v>486</v>
      </c>
      <c r="I129" s="307" t="s">
        <v>476</v>
      </c>
      <c r="J129" s="307">
        <v>15</v>
      </c>
      <c r="K129" s="355"/>
    </row>
    <row r="130" s="1" customFormat="1" ht="15" customHeight="1">
      <c r="B130" s="352"/>
      <c r="C130" s="333" t="s">
        <v>487</v>
      </c>
      <c r="D130" s="333"/>
      <c r="E130" s="333"/>
      <c r="F130" s="334" t="s">
        <v>480</v>
      </c>
      <c r="G130" s="333"/>
      <c r="H130" s="333" t="s">
        <v>488</v>
      </c>
      <c r="I130" s="333" t="s">
        <v>476</v>
      </c>
      <c r="J130" s="333">
        <v>15</v>
      </c>
      <c r="K130" s="355"/>
    </row>
    <row r="131" s="1" customFormat="1" ht="15" customHeight="1">
      <c r="B131" s="352"/>
      <c r="C131" s="333" t="s">
        <v>489</v>
      </c>
      <c r="D131" s="333"/>
      <c r="E131" s="333"/>
      <c r="F131" s="334" t="s">
        <v>480</v>
      </c>
      <c r="G131" s="333"/>
      <c r="H131" s="333" t="s">
        <v>490</v>
      </c>
      <c r="I131" s="333" t="s">
        <v>476</v>
      </c>
      <c r="J131" s="333">
        <v>20</v>
      </c>
      <c r="K131" s="355"/>
    </row>
    <row r="132" s="1" customFormat="1" ht="15" customHeight="1">
      <c r="B132" s="352"/>
      <c r="C132" s="333" t="s">
        <v>491</v>
      </c>
      <c r="D132" s="333"/>
      <c r="E132" s="333"/>
      <c r="F132" s="334" t="s">
        <v>480</v>
      </c>
      <c r="G132" s="333"/>
      <c r="H132" s="333" t="s">
        <v>492</v>
      </c>
      <c r="I132" s="333" t="s">
        <v>476</v>
      </c>
      <c r="J132" s="333">
        <v>20</v>
      </c>
      <c r="K132" s="355"/>
    </row>
    <row r="133" s="1" customFormat="1" ht="15" customHeight="1">
      <c r="B133" s="352"/>
      <c r="C133" s="307" t="s">
        <v>479</v>
      </c>
      <c r="D133" s="307"/>
      <c r="E133" s="307"/>
      <c r="F133" s="330" t="s">
        <v>480</v>
      </c>
      <c r="G133" s="307"/>
      <c r="H133" s="307" t="s">
        <v>514</v>
      </c>
      <c r="I133" s="307" t="s">
        <v>476</v>
      </c>
      <c r="J133" s="307">
        <v>50</v>
      </c>
      <c r="K133" s="355"/>
    </row>
    <row r="134" s="1" customFormat="1" ht="15" customHeight="1">
      <c r="B134" s="352"/>
      <c r="C134" s="307" t="s">
        <v>493</v>
      </c>
      <c r="D134" s="307"/>
      <c r="E134" s="307"/>
      <c r="F134" s="330" t="s">
        <v>480</v>
      </c>
      <c r="G134" s="307"/>
      <c r="H134" s="307" t="s">
        <v>514</v>
      </c>
      <c r="I134" s="307" t="s">
        <v>476</v>
      </c>
      <c r="J134" s="307">
        <v>50</v>
      </c>
      <c r="K134" s="355"/>
    </row>
    <row r="135" s="1" customFormat="1" ht="15" customHeight="1">
      <c r="B135" s="352"/>
      <c r="C135" s="307" t="s">
        <v>499</v>
      </c>
      <c r="D135" s="307"/>
      <c r="E135" s="307"/>
      <c r="F135" s="330" t="s">
        <v>480</v>
      </c>
      <c r="G135" s="307"/>
      <c r="H135" s="307" t="s">
        <v>514</v>
      </c>
      <c r="I135" s="307" t="s">
        <v>476</v>
      </c>
      <c r="J135" s="307">
        <v>50</v>
      </c>
      <c r="K135" s="355"/>
    </row>
    <row r="136" s="1" customFormat="1" ht="15" customHeight="1">
      <c r="B136" s="352"/>
      <c r="C136" s="307" t="s">
        <v>501</v>
      </c>
      <c r="D136" s="307"/>
      <c r="E136" s="307"/>
      <c r="F136" s="330" t="s">
        <v>480</v>
      </c>
      <c r="G136" s="307"/>
      <c r="H136" s="307" t="s">
        <v>514</v>
      </c>
      <c r="I136" s="307" t="s">
        <v>476</v>
      </c>
      <c r="J136" s="307">
        <v>50</v>
      </c>
      <c r="K136" s="355"/>
    </row>
    <row r="137" s="1" customFormat="1" ht="15" customHeight="1">
      <c r="B137" s="352"/>
      <c r="C137" s="307" t="s">
        <v>502</v>
      </c>
      <c r="D137" s="307"/>
      <c r="E137" s="307"/>
      <c r="F137" s="330" t="s">
        <v>480</v>
      </c>
      <c r="G137" s="307"/>
      <c r="H137" s="307" t="s">
        <v>527</v>
      </c>
      <c r="I137" s="307" t="s">
        <v>476</v>
      </c>
      <c r="J137" s="307">
        <v>255</v>
      </c>
      <c r="K137" s="355"/>
    </row>
    <row r="138" s="1" customFormat="1" ht="15" customHeight="1">
      <c r="B138" s="352"/>
      <c r="C138" s="307" t="s">
        <v>504</v>
      </c>
      <c r="D138" s="307"/>
      <c r="E138" s="307"/>
      <c r="F138" s="330" t="s">
        <v>474</v>
      </c>
      <c r="G138" s="307"/>
      <c r="H138" s="307" t="s">
        <v>528</v>
      </c>
      <c r="I138" s="307" t="s">
        <v>506</v>
      </c>
      <c r="J138" s="307"/>
      <c r="K138" s="355"/>
    </row>
    <row r="139" s="1" customFormat="1" ht="15" customHeight="1">
      <c r="B139" s="352"/>
      <c r="C139" s="307" t="s">
        <v>507</v>
      </c>
      <c r="D139" s="307"/>
      <c r="E139" s="307"/>
      <c r="F139" s="330" t="s">
        <v>474</v>
      </c>
      <c r="G139" s="307"/>
      <c r="H139" s="307" t="s">
        <v>529</v>
      </c>
      <c r="I139" s="307" t="s">
        <v>509</v>
      </c>
      <c r="J139" s="307"/>
      <c r="K139" s="355"/>
    </row>
    <row r="140" s="1" customFormat="1" ht="15" customHeight="1">
      <c r="B140" s="352"/>
      <c r="C140" s="307" t="s">
        <v>510</v>
      </c>
      <c r="D140" s="307"/>
      <c r="E140" s="307"/>
      <c r="F140" s="330" t="s">
        <v>474</v>
      </c>
      <c r="G140" s="307"/>
      <c r="H140" s="307" t="s">
        <v>510</v>
      </c>
      <c r="I140" s="307" t="s">
        <v>509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474</v>
      </c>
      <c r="G141" s="307"/>
      <c r="H141" s="307" t="s">
        <v>530</v>
      </c>
      <c r="I141" s="307" t="s">
        <v>509</v>
      </c>
      <c r="J141" s="307"/>
      <c r="K141" s="355"/>
    </row>
    <row r="142" s="1" customFormat="1" ht="15" customHeight="1">
      <c r="B142" s="352"/>
      <c r="C142" s="307" t="s">
        <v>531</v>
      </c>
      <c r="D142" s="307"/>
      <c r="E142" s="307"/>
      <c r="F142" s="330" t="s">
        <v>474</v>
      </c>
      <c r="G142" s="307"/>
      <c r="H142" s="307" t="s">
        <v>532</v>
      </c>
      <c r="I142" s="307" t="s">
        <v>509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533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468</v>
      </c>
      <c r="D148" s="322"/>
      <c r="E148" s="322"/>
      <c r="F148" s="322" t="s">
        <v>469</v>
      </c>
      <c r="G148" s="323"/>
      <c r="H148" s="322" t="s">
        <v>54</v>
      </c>
      <c r="I148" s="322" t="s">
        <v>57</v>
      </c>
      <c r="J148" s="322" t="s">
        <v>470</v>
      </c>
      <c r="K148" s="321"/>
    </row>
    <row r="149" s="1" customFormat="1" ht="17.25" customHeight="1">
      <c r="B149" s="319"/>
      <c r="C149" s="324" t="s">
        <v>471</v>
      </c>
      <c r="D149" s="324"/>
      <c r="E149" s="324"/>
      <c r="F149" s="325" t="s">
        <v>472</v>
      </c>
      <c r="G149" s="326"/>
      <c r="H149" s="324"/>
      <c r="I149" s="324"/>
      <c r="J149" s="324" t="s">
        <v>473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477</v>
      </c>
      <c r="D151" s="307"/>
      <c r="E151" s="307"/>
      <c r="F151" s="360" t="s">
        <v>474</v>
      </c>
      <c r="G151" s="307"/>
      <c r="H151" s="359" t="s">
        <v>514</v>
      </c>
      <c r="I151" s="359" t="s">
        <v>476</v>
      </c>
      <c r="J151" s="359">
        <v>120</v>
      </c>
      <c r="K151" s="355"/>
    </row>
    <row r="152" s="1" customFormat="1" ht="15" customHeight="1">
      <c r="B152" s="332"/>
      <c r="C152" s="359" t="s">
        <v>523</v>
      </c>
      <c r="D152" s="307"/>
      <c r="E152" s="307"/>
      <c r="F152" s="360" t="s">
        <v>474</v>
      </c>
      <c r="G152" s="307"/>
      <c r="H152" s="359" t="s">
        <v>534</v>
      </c>
      <c r="I152" s="359" t="s">
        <v>476</v>
      </c>
      <c r="J152" s="359" t="s">
        <v>525</v>
      </c>
      <c r="K152" s="355"/>
    </row>
    <row r="153" s="1" customFormat="1" ht="15" customHeight="1">
      <c r="B153" s="332"/>
      <c r="C153" s="359" t="s">
        <v>422</v>
      </c>
      <c r="D153" s="307"/>
      <c r="E153" s="307"/>
      <c r="F153" s="360" t="s">
        <v>474</v>
      </c>
      <c r="G153" s="307"/>
      <c r="H153" s="359" t="s">
        <v>535</v>
      </c>
      <c r="I153" s="359" t="s">
        <v>476</v>
      </c>
      <c r="J153" s="359" t="s">
        <v>525</v>
      </c>
      <c r="K153" s="355"/>
    </row>
    <row r="154" s="1" customFormat="1" ht="15" customHeight="1">
      <c r="B154" s="332"/>
      <c r="C154" s="359" t="s">
        <v>479</v>
      </c>
      <c r="D154" s="307"/>
      <c r="E154" s="307"/>
      <c r="F154" s="360" t="s">
        <v>480</v>
      </c>
      <c r="G154" s="307"/>
      <c r="H154" s="359" t="s">
        <v>514</v>
      </c>
      <c r="I154" s="359" t="s">
        <v>476</v>
      </c>
      <c r="J154" s="359">
        <v>50</v>
      </c>
      <c r="K154" s="355"/>
    </row>
    <row r="155" s="1" customFormat="1" ht="15" customHeight="1">
      <c r="B155" s="332"/>
      <c r="C155" s="359" t="s">
        <v>482</v>
      </c>
      <c r="D155" s="307"/>
      <c r="E155" s="307"/>
      <c r="F155" s="360" t="s">
        <v>474</v>
      </c>
      <c r="G155" s="307"/>
      <c r="H155" s="359" t="s">
        <v>514</v>
      </c>
      <c r="I155" s="359" t="s">
        <v>484</v>
      </c>
      <c r="J155" s="359"/>
      <c r="K155" s="355"/>
    </row>
    <row r="156" s="1" customFormat="1" ht="15" customHeight="1">
      <c r="B156" s="332"/>
      <c r="C156" s="359" t="s">
        <v>493</v>
      </c>
      <c r="D156" s="307"/>
      <c r="E156" s="307"/>
      <c r="F156" s="360" t="s">
        <v>480</v>
      </c>
      <c r="G156" s="307"/>
      <c r="H156" s="359" t="s">
        <v>514</v>
      </c>
      <c r="I156" s="359" t="s">
        <v>476</v>
      </c>
      <c r="J156" s="359">
        <v>50</v>
      </c>
      <c r="K156" s="355"/>
    </row>
    <row r="157" s="1" customFormat="1" ht="15" customHeight="1">
      <c r="B157" s="332"/>
      <c r="C157" s="359" t="s">
        <v>501</v>
      </c>
      <c r="D157" s="307"/>
      <c r="E157" s="307"/>
      <c r="F157" s="360" t="s">
        <v>480</v>
      </c>
      <c r="G157" s="307"/>
      <c r="H157" s="359" t="s">
        <v>514</v>
      </c>
      <c r="I157" s="359" t="s">
        <v>476</v>
      </c>
      <c r="J157" s="359">
        <v>50</v>
      </c>
      <c r="K157" s="355"/>
    </row>
    <row r="158" s="1" customFormat="1" ht="15" customHeight="1">
      <c r="B158" s="332"/>
      <c r="C158" s="359" t="s">
        <v>499</v>
      </c>
      <c r="D158" s="307"/>
      <c r="E158" s="307"/>
      <c r="F158" s="360" t="s">
        <v>480</v>
      </c>
      <c r="G158" s="307"/>
      <c r="H158" s="359" t="s">
        <v>514</v>
      </c>
      <c r="I158" s="359" t="s">
        <v>476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474</v>
      </c>
      <c r="G159" s="307"/>
      <c r="H159" s="359" t="s">
        <v>536</v>
      </c>
      <c r="I159" s="359" t="s">
        <v>476</v>
      </c>
      <c r="J159" s="359" t="s">
        <v>537</v>
      </c>
      <c r="K159" s="355"/>
    </row>
    <row r="160" s="1" customFormat="1" ht="15" customHeight="1">
      <c r="B160" s="332"/>
      <c r="C160" s="359" t="s">
        <v>538</v>
      </c>
      <c r="D160" s="307"/>
      <c r="E160" s="307"/>
      <c r="F160" s="360" t="s">
        <v>474</v>
      </c>
      <c r="G160" s="307"/>
      <c r="H160" s="359" t="s">
        <v>539</v>
      </c>
      <c r="I160" s="359" t="s">
        <v>509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540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468</v>
      </c>
      <c r="D166" s="322"/>
      <c r="E166" s="322"/>
      <c r="F166" s="322" t="s">
        <v>469</v>
      </c>
      <c r="G166" s="364"/>
      <c r="H166" s="365" t="s">
        <v>54</v>
      </c>
      <c r="I166" s="365" t="s">
        <v>57</v>
      </c>
      <c r="J166" s="322" t="s">
        <v>470</v>
      </c>
      <c r="K166" s="299"/>
    </row>
    <row r="167" s="1" customFormat="1" ht="17.25" customHeight="1">
      <c r="B167" s="300"/>
      <c r="C167" s="324" t="s">
        <v>471</v>
      </c>
      <c r="D167" s="324"/>
      <c r="E167" s="324"/>
      <c r="F167" s="325" t="s">
        <v>472</v>
      </c>
      <c r="G167" s="366"/>
      <c r="H167" s="367"/>
      <c r="I167" s="367"/>
      <c r="J167" s="324" t="s">
        <v>473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477</v>
      </c>
      <c r="D169" s="307"/>
      <c r="E169" s="307"/>
      <c r="F169" s="330" t="s">
        <v>474</v>
      </c>
      <c r="G169" s="307"/>
      <c r="H169" s="307" t="s">
        <v>514</v>
      </c>
      <c r="I169" s="307" t="s">
        <v>476</v>
      </c>
      <c r="J169" s="307">
        <v>120</v>
      </c>
      <c r="K169" s="355"/>
    </row>
    <row r="170" s="1" customFormat="1" ht="15" customHeight="1">
      <c r="B170" s="332"/>
      <c r="C170" s="307" t="s">
        <v>523</v>
      </c>
      <c r="D170" s="307"/>
      <c r="E170" s="307"/>
      <c r="F170" s="330" t="s">
        <v>474</v>
      </c>
      <c r="G170" s="307"/>
      <c r="H170" s="307" t="s">
        <v>524</v>
      </c>
      <c r="I170" s="307" t="s">
        <v>476</v>
      </c>
      <c r="J170" s="307" t="s">
        <v>525</v>
      </c>
      <c r="K170" s="355"/>
    </row>
    <row r="171" s="1" customFormat="1" ht="15" customHeight="1">
      <c r="B171" s="332"/>
      <c r="C171" s="307" t="s">
        <v>422</v>
      </c>
      <c r="D171" s="307"/>
      <c r="E171" s="307"/>
      <c r="F171" s="330" t="s">
        <v>474</v>
      </c>
      <c r="G171" s="307"/>
      <c r="H171" s="307" t="s">
        <v>541</v>
      </c>
      <c r="I171" s="307" t="s">
        <v>476</v>
      </c>
      <c r="J171" s="307" t="s">
        <v>525</v>
      </c>
      <c r="K171" s="355"/>
    </row>
    <row r="172" s="1" customFormat="1" ht="15" customHeight="1">
      <c r="B172" s="332"/>
      <c r="C172" s="307" t="s">
        <v>479</v>
      </c>
      <c r="D172" s="307"/>
      <c r="E172" s="307"/>
      <c r="F172" s="330" t="s">
        <v>480</v>
      </c>
      <c r="G172" s="307"/>
      <c r="H172" s="307" t="s">
        <v>541</v>
      </c>
      <c r="I172" s="307" t="s">
        <v>476</v>
      </c>
      <c r="J172" s="307">
        <v>50</v>
      </c>
      <c r="K172" s="355"/>
    </row>
    <row r="173" s="1" customFormat="1" ht="15" customHeight="1">
      <c r="B173" s="332"/>
      <c r="C173" s="307" t="s">
        <v>482</v>
      </c>
      <c r="D173" s="307"/>
      <c r="E173" s="307"/>
      <c r="F173" s="330" t="s">
        <v>474</v>
      </c>
      <c r="G173" s="307"/>
      <c r="H173" s="307" t="s">
        <v>541</v>
      </c>
      <c r="I173" s="307" t="s">
        <v>484</v>
      </c>
      <c r="J173" s="307"/>
      <c r="K173" s="355"/>
    </row>
    <row r="174" s="1" customFormat="1" ht="15" customHeight="1">
      <c r="B174" s="332"/>
      <c r="C174" s="307" t="s">
        <v>493</v>
      </c>
      <c r="D174" s="307"/>
      <c r="E174" s="307"/>
      <c r="F174" s="330" t="s">
        <v>480</v>
      </c>
      <c r="G174" s="307"/>
      <c r="H174" s="307" t="s">
        <v>541</v>
      </c>
      <c r="I174" s="307" t="s">
        <v>476</v>
      </c>
      <c r="J174" s="307">
        <v>50</v>
      </c>
      <c r="K174" s="355"/>
    </row>
    <row r="175" s="1" customFormat="1" ht="15" customHeight="1">
      <c r="B175" s="332"/>
      <c r="C175" s="307" t="s">
        <v>501</v>
      </c>
      <c r="D175" s="307"/>
      <c r="E175" s="307"/>
      <c r="F175" s="330" t="s">
        <v>480</v>
      </c>
      <c r="G175" s="307"/>
      <c r="H175" s="307" t="s">
        <v>541</v>
      </c>
      <c r="I175" s="307" t="s">
        <v>476</v>
      </c>
      <c r="J175" s="307">
        <v>50</v>
      </c>
      <c r="K175" s="355"/>
    </row>
    <row r="176" s="1" customFormat="1" ht="15" customHeight="1">
      <c r="B176" s="332"/>
      <c r="C176" s="307" t="s">
        <v>499</v>
      </c>
      <c r="D176" s="307"/>
      <c r="E176" s="307"/>
      <c r="F176" s="330" t="s">
        <v>480</v>
      </c>
      <c r="G176" s="307"/>
      <c r="H176" s="307" t="s">
        <v>541</v>
      </c>
      <c r="I176" s="307" t="s">
        <v>476</v>
      </c>
      <c r="J176" s="307">
        <v>50</v>
      </c>
      <c r="K176" s="355"/>
    </row>
    <row r="177" s="1" customFormat="1" ht="15" customHeight="1">
      <c r="B177" s="332"/>
      <c r="C177" s="307" t="s">
        <v>109</v>
      </c>
      <c r="D177" s="307"/>
      <c r="E177" s="307"/>
      <c r="F177" s="330" t="s">
        <v>474</v>
      </c>
      <c r="G177" s="307"/>
      <c r="H177" s="307" t="s">
        <v>542</v>
      </c>
      <c r="I177" s="307" t="s">
        <v>543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474</v>
      </c>
      <c r="G178" s="307"/>
      <c r="H178" s="307" t="s">
        <v>544</v>
      </c>
      <c r="I178" s="307" t="s">
        <v>545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474</v>
      </c>
      <c r="G179" s="307"/>
      <c r="H179" s="307" t="s">
        <v>546</v>
      </c>
      <c r="I179" s="307" t="s">
        <v>476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474</v>
      </c>
      <c r="G180" s="307"/>
      <c r="H180" s="307" t="s">
        <v>547</v>
      </c>
      <c r="I180" s="307" t="s">
        <v>476</v>
      </c>
      <c r="J180" s="307">
        <v>255</v>
      </c>
      <c r="K180" s="355"/>
    </row>
    <row r="181" s="1" customFormat="1" ht="15" customHeight="1">
      <c r="B181" s="332"/>
      <c r="C181" s="307" t="s">
        <v>110</v>
      </c>
      <c r="D181" s="307"/>
      <c r="E181" s="307"/>
      <c r="F181" s="330" t="s">
        <v>474</v>
      </c>
      <c r="G181" s="307"/>
      <c r="H181" s="307" t="s">
        <v>438</v>
      </c>
      <c r="I181" s="307" t="s">
        <v>476</v>
      </c>
      <c r="J181" s="307">
        <v>10</v>
      </c>
      <c r="K181" s="355"/>
    </row>
    <row r="182" s="1" customFormat="1" ht="15" customHeight="1">
      <c r="B182" s="332"/>
      <c r="C182" s="307" t="s">
        <v>111</v>
      </c>
      <c r="D182" s="307"/>
      <c r="E182" s="307"/>
      <c r="F182" s="330" t="s">
        <v>474</v>
      </c>
      <c r="G182" s="307"/>
      <c r="H182" s="307" t="s">
        <v>548</v>
      </c>
      <c r="I182" s="307" t="s">
        <v>509</v>
      </c>
      <c r="J182" s="307"/>
      <c r="K182" s="355"/>
    </row>
    <row r="183" s="1" customFormat="1" ht="15" customHeight="1">
      <c r="B183" s="332"/>
      <c r="C183" s="307" t="s">
        <v>549</v>
      </c>
      <c r="D183" s="307"/>
      <c r="E183" s="307"/>
      <c r="F183" s="330" t="s">
        <v>474</v>
      </c>
      <c r="G183" s="307"/>
      <c r="H183" s="307" t="s">
        <v>550</v>
      </c>
      <c r="I183" s="307" t="s">
        <v>509</v>
      </c>
      <c r="J183" s="307"/>
      <c r="K183" s="355"/>
    </row>
    <row r="184" s="1" customFormat="1" ht="15" customHeight="1">
      <c r="B184" s="332"/>
      <c r="C184" s="307" t="s">
        <v>538</v>
      </c>
      <c r="D184" s="307"/>
      <c r="E184" s="307"/>
      <c r="F184" s="330" t="s">
        <v>474</v>
      </c>
      <c r="G184" s="307"/>
      <c r="H184" s="307" t="s">
        <v>551</v>
      </c>
      <c r="I184" s="307" t="s">
        <v>509</v>
      </c>
      <c r="J184" s="307"/>
      <c r="K184" s="355"/>
    </row>
    <row r="185" s="1" customFormat="1" ht="15" customHeight="1">
      <c r="B185" s="332"/>
      <c r="C185" s="307" t="s">
        <v>113</v>
      </c>
      <c r="D185" s="307"/>
      <c r="E185" s="307"/>
      <c r="F185" s="330" t="s">
        <v>480</v>
      </c>
      <c r="G185" s="307"/>
      <c r="H185" s="307" t="s">
        <v>552</v>
      </c>
      <c r="I185" s="307" t="s">
        <v>476</v>
      </c>
      <c r="J185" s="307">
        <v>50</v>
      </c>
      <c r="K185" s="355"/>
    </row>
    <row r="186" s="1" customFormat="1" ht="15" customHeight="1">
      <c r="B186" s="332"/>
      <c r="C186" s="307" t="s">
        <v>553</v>
      </c>
      <c r="D186" s="307"/>
      <c r="E186" s="307"/>
      <c r="F186" s="330" t="s">
        <v>480</v>
      </c>
      <c r="G186" s="307"/>
      <c r="H186" s="307" t="s">
        <v>554</v>
      </c>
      <c r="I186" s="307" t="s">
        <v>555</v>
      </c>
      <c r="J186" s="307"/>
      <c r="K186" s="355"/>
    </row>
    <row r="187" s="1" customFormat="1" ht="15" customHeight="1">
      <c r="B187" s="332"/>
      <c r="C187" s="307" t="s">
        <v>556</v>
      </c>
      <c r="D187" s="307"/>
      <c r="E187" s="307"/>
      <c r="F187" s="330" t="s">
        <v>480</v>
      </c>
      <c r="G187" s="307"/>
      <c r="H187" s="307" t="s">
        <v>557</v>
      </c>
      <c r="I187" s="307" t="s">
        <v>555</v>
      </c>
      <c r="J187" s="307"/>
      <c r="K187" s="355"/>
    </row>
    <row r="188" s="1" customFormat="1" ht="15" customHeight="1">
      <c r="B188" s="332"/>
      <c r="C188" s="307" t="s">
        <v>558</v>
      </c>
      <c r="D188" s="307"/>
      <c r="E188" s="307"/>
      <c r="F188" s="330" t="s">
        <v>480</v>
      </c>
      <c r="G188" s="307"/>
      <c r="H188" s="307" t="s">
        <v>559</v>
      </c>
      <c r="I188" s="307" t="s">
        <v>555</v>
      </c>
      <c r="J188" s="307"/>
      <c r="K188" s="355"/>
    </row>
    <row r="189" s="1" customFormat="1" ht="15" customHeight="1">
      <c r="B189" s="332"/>
      <c r="C189" s="368" t="s">
        <v>560</v>
      </c>
      <c r="D189" s="307"/>
      <c r="E189" s="307"/>
      <c r="F189" s="330" t="s">
        <v>480</v>
      </c>
      <c r="G189" s="307"/>
      <c r="H189" s="307" t="s">
        <v>561</v>
      </c>
      <c r="I189" s="307" t="s">
        <v>562</v>
      </c>
      <c r="J189" s="369" t="s">
        <v>563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474</v>
      </c>
      <c r="G190" s="307"/>
      <c r="H190" s="304" t="s">
        <v>564</v>
      </c>
      <c r="I190" s="307" t="s">
        <v>565</v>
      </c>
      <c r="J190" s="307"/>
      <c r="K190" s="355"/>
    </row>
    <row r="191" s="1" customFormat="1" ht="15" customHeight="1">
      <c r="B191" s="332"/>
      <c r="C191" s="368" t="s">
        <v>566</v>
      </c>
      <c r="D191" s="307"/>
      <c r="E191" s="307"/>
      <c r="F191" s="330" t="s">
        <v>474</v>
      </c>
      <c r="G191" s="307"/>
      <c r="H191" s="307" t="s">
        <v>567</v>
      </c>
      <c r="I191" s="307" t="s">
        <v>509</v>
      </c>
      <c r="J191" s="307"/>
      <c r="K191" s="355"/>
    </row>
    <row r="192" s="1" customFormat="1" ht="15" customHeight="1">
      <c r="B192" s="332"/>
      <c r="C192" s="368" t="s">
        <v>568</v>
      </c>
      <c r="D192" s="307"/>
      <c r="E192" s="307"/>
      <c r="F192" s="330" t="s">
        <v>474</v>
      </c>
      <c r="G192" s="307"/>
      <c r="H192" s="307" t="s">
        <v>569</v>
      </c>
      <c r="I192" s="307" t="s">
        <v>509</v>
      </c>
      <c r="J192" s="307"/>
      <c r="K192" s="355"/>
    </row>
    <row r="193" s="1" customFormat="1" ht="15" customHeight="1">
      <c r="B193" s="332"/>
      <c r="C193" s="368" t="s">
        <v>570</v>
      </c>
      <c r="D193" s="307"/>
      <c r="E193" s="307"/>
      <c r="F193" s="330" t="s">
        <v>480</v>
      </c>
      <c r="G193" s="307"/>
      <c r="H193" s="307" t="s">
        <v>571</v>
      </c>
      <c r="I193" s="307" t="s">
        <v>509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572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573</v>
      </c>
      <c r="D200" s="371"/>
      <c r="E200" s="371"/>
      <c r="F200" s="371" t="s">
        <v>574</v>
      </c>
      <c r="G200" s="372"/>
      <c r="H200" s="371" t="s">
        <v>575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565</v>
      </c>
      <c r="D202" s="307"/>
      <c r="E202" s="307"/>
      <c r="F202" s="330" t="s">
        <v>43</v>
      </c>
      <c r="G202" s="307"/>
      <c r="H202" s="307" t="s">
        <v>576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577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578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579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580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521</v>
      </c>
      <c r="D208" s="307"/>
      <c r="E208" s="307"/>
      <c r="F208" s="330" t="s">
        <v>79</v>
      </c>
      <c r="G208" s="307"/>
      <c r="H208" s="307" t="s">
        <v>581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416</v>
      </c>
      <c r="G209" s="307"/>
      <c r="H209" s="307" t="s">
        <v>417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414</v>
      </c>
      <c r="G210" s="307"/>
      <c r="H210" s="307" t="s">
        <v>582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418</v>
      </c>
      <c r="G211" s="368"/>
      <c r="H211" s="359" t="s">
        <v>419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420</v>
      </c>
      <c r="G212" s="368"/>
      <c r="H212" s="359" t="s">
        <v>583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545</v>
      </c>
      <c r="D214" s="307"/>
      <c r="E214" s="307"/>
      <c r="F214" s="330">
        <v>1</v>
      </c>
      <c r="G214" s="368"/>
      <c r="H214" s="359" t="s">
        <v>584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585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586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587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2021-02-15T07:59:19Z</dcterms:created>
  <dcterms:modified xsi:type="dcterms:W3CDTF">2021-02-15T07:59:23Z</dcterms:modified>
</cp:coreProperties>
</file>